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체육회 문서\태백시체육회 회원종목단체\(25.02.26.)2025 대의원 총회\회의자료\첨부\"/>
    </mc:Choice>
  </mc:AlternateContent>
  <xr:revisionPtr revIDLastSave="0" documentId="13_ncr:1_{DB84A019-58E9-453B-9349-436B874B3B0E}" xr6:coauthVersionLast="36" xr6:coauthVersionMax="36" xr10:uidLastSave="{00000000-0000-0000-0000-000000000000}"/>
  <bookViews>
    <workbookView xWindow="15345" yWindow="-315" windowWidth="13455" windowHeight="12570" xr2:uid="{00000000-000D-0000-FFFF-FFFF00000000}"/>
  </bookViews>
  <sheets>
    <sheet name="24세입세출결산 총괄표" sheetId="2" r:id="rId1"/>
    <sheet name="24세입세출내역서" sheetId="11" r:id="rId2"/>
    <sheet name="25 예산총괄표" sheetId="7" r:id="rId3"/>
    <sheet name="25 예산내역서" sheetId="10" r:id="rId4"/>
  </sheets>
  <definedNames>
    <definedName name="_xlnm.Print_Area" localSheetId="1">'24세입세출내역서'!$A$1:$WWA$167</definedName>
    <definedName name="_xlnm.Print_Area" localSheetId="2">'25 예산총괄표'!$A$1:$F$35</definedName>
    <definedName name="_xlnm.Print_Titles" localSheetId="1">'24세입세출내역서'!$3:$4</definedName>
    <definedName name="_xlnm.Print_Titles" localSheetId="3">'25 예산내역서'!$4:$5</definedName>
  </definedNames>
  <calcPr calcId="191029"/>
</workbook>
</file>

<file path=xl/calcChain.xml><?xml version="1.0" encoding="utf-8"?>
<calcChain xmlns="http://schemas.openxmlformats.org/spreadsheetml/2006/main">
  <c r="H65" i="10" l="1"/>
  <c r="D22" i="7"/>
  <c r="E22" i="7"/>
  <c r="H25" i="10"/>
  <c r="H72" i="10" l="1"/>
  <c r="H73" i="10"/>
  <c r="H74" i="10"/>
  <c r="H76" i="10"/>
  <c r="H77" i="10"/>
  <c r="H78" i="10"/>
  <c r="H79" i="10"/>
  <c r="H80" i="10"/>
  <c r="H81" i="10"/>
  <c r="H82" i="10"/>
  <c r="H90" i="10"/>
  <c r="H88" i="10"/>
  <c r="G78" i="11"/>
  <c r="H78" i="11"/>
  <c r="I78" i="11"/>
  <c r="F78" i="11"/>
  <c r="H75" i="10" l="1"/>
  <c r="F39" i="11"/>
  <c r="D33" i="2" l="1"/>
  <c r="H69" i="10"/>
  <c r="G68" i="10"/>
  <c r="E31" i="7" s="1"/>
  <c r="F68" i="10"/>
  <c r="D31" i="7" s="1"/>
  <c r="F31" i="7" l="1"/>
  <c r="E33" i="2"/>
  <c r="H68" i="10"/>
  <c r="F28" i="10" l="1"/>
  <c r="E21" i="7" l="1"/>
  <c r="E23" i="7"/>
  <c r="E20" i="7"/>
  <c r="D21" i="7"/>
  <c r="D23" i="7"/>
  <c r="D20" i="7"/>
  <c r="F23" i="7" l="1"/>
  <c r="F22" i="7"/>
  <c r="F21" i="7"/>
  <c r="I68" i="11"/>
  <c r="H67" i="11"/>
  <c r="E30" i="2" s="1"/>
  <c r="G67" i="11"/>
  <c r="D30" i="2" s="1"/>
  <c r="F67" i="11"/>
  <c r="E21" i="2"/>
  <c r="H28" i="11"/>
  <c r="E22" i="2" s="1"/>
  <c r="G28" i="11"/>
  <c r="F28" i="11"/>
  <c r="I29" i="11"/>
  <c r="H63" i="11"/>
  <c r="I23" i="11"/>
  <c r="H62" i="11"/>
  <c r="I10" i="11"/>
  <c r="G21" i="11"/>
  <c r="D20" i="2" s="1"/>
  <c r="H21" i="11"/>
  <c r="E20" i="2" s="1"/>
  <c r="F21" i="11"/>
  <c r="D21" i="2"/>
  <c r="I22" i="11"/>
  <c r="H31" i="11"/>
  <c r="G31" i="11"/>
  <c r="F30" i="2" l="1"/>
  <c r="I28" i="11"/>
  <c r="D22" i="2"/>
  <c r="I67" i="11"/>
  <c r="I21" i="11"/>
  <c r="F20" i="2"/>
  <c r="E19" i="7" l="1"/>
  <c r="D19" i="7"/>
  <c r="G87" i="10" l="1"/>
  <c r="E34" i="7" s="1"/>
  <c r="F87" i="10"/>
  <c r="D34" i="7" s="1"/>
  <c r="G22" i="10"/>
  <c r="G21" i="10" s="1"/>
  <c r="F22" i="10"/>
  <c r="F21" i="10" s="1"/>
  <c r="H26" i="10"/>
  <c r="D24" i="7"/>
  <c r="E14" i="7"/>
  <c r="E16" i="7"/>
  <c r="E15" i="7"/>
  <c r="D14" i="7"/>
  <c r="D15" i="7"/>
  <c r="D16" i="7"/>
  <c r="E13" i="7"/>
  <c r="D13" i="7"/>
  <c r="E12" i="7"/>
  <c r="E17" i="2"/>
  <c r="D17" i="2"/>
  <c r="E16" i="2"/>
  <c r="E15" i="2"/>
  <c r="D16" i="2"/>
  <c r="D15" i="2"/>
  <c r="E14" i="2"/>
  <c r="E13" i="2"/>
  <c r="E12" i="2"/>
  <c r="D12" i="2"/>
  <c r="F17" i="2" l="1"/>
  <c r="H8" i="11" l="1"/>
  <c r="G8" i="11"/>
  <c r="F8" i="11"/>
  <c r="H45" i="11" l="1"/>
  <c r="E25" i="2" s="1"/>
  <c r="G45" i="11"/>
  <c r="D25" i="2" s="1"/>
  <c r="G58" i="11" l="1"/>
  <c r="H58" i="11"/>
  <c r="F58" i="11"/>
  <c r="G24" i="11"/>
  <c r="H24" i="11"/>
  <c r="F24" i="11"/>
  <c r="F31" i="11" l="1"/>
  <c r="F157" i="11" l="1"/>
  <c r="F74" i="11"/>
  <c r="F69" i="11"/>
  <c r="F65" i="11"/>
  <c r="F61" i="11"/>
  <c r="F56" i="11"/>
  <c r="F26" i="11"/>
  <c r="F20" i="11" s="1"/>
  <c r="F18" i="11"/>
  <c r="F16" i="11"/>
  <c r="F14" i="11"/>
  <c r="F60" i="11" l="1"/>
  <c r="F38" i="11"/>
  <c r="F7" i="11"/>
  <c r="F6" i="11" s="1"/>
  <c r="G66" i="10"/>
  <c r="G62" i="10"/>
  <c r="F62" i="10"/>
  <c r="F66" i="10"/>
  <c r="H67" i="10"/>
  <c r="G15" i="10"/>
  <c r="E17" i="7" s="1"/>
  <c r="F15" i="10"/>
  <c r="D17" i="7" s="1"/>
  <c r="G9" i="10"/>
  <c r="F9" i="10"/>
  <c r="H16" i="10"/>
  <c r="H14" i="11"/>
  <c r="G14" i="11"/>
  <c r="I15" i="11"/>
  <c r="G16" i="11"/>
  <c r="D18" i="2" s="1"/>
  <c r="H16" i="11"/>
  <c r="E18" i="2" s="1"/>
  <c r="H61" i="11"/>
  <c r="G61" i="11"/>
  <c r="H65" i="11"/>
  <c r="E29" i="2" s="1"/>
  <c r="G65" i="11"/>
  <c r="D29" i="2" s="1"/>
  <c r="I66" i="11"/>
  <c r="E29" i="7" l="1"/>
  <c r="D29" i="7"/>
  <c r="E30" i="7"/>
  <c r="D30" i="7"/>
  <c r="F17" i="7"/>
  <c r="F29" i="2"/>
  <c r="F18" i="2"/>
  <c r="F30" i="11"/>
  <c r="F5" i="11" s="1"/>
  <c r="I16" i="11"/>
  <c r="I14" i="11"/>
  <c r="F30" i="7" l="1"/>
  <c r="H34" i="10"/>
  <c r="H35" i="10"/>
  <c r="H36" i="10"/>
  <c r="H24" i="10" l="1"/>
  <c r="H23" i="10"/>
  <c r="G19" i="10"/>
  <c r="F19" i="10"/>
  <c r="G17" i="10"/>
  <c r="F17" i="10"/>
  <c r="D18" i="7" s="1"/>
  <c r="H20" i="10"/>
  <c r="H18" i="10"/>
  <c r="H14" i="10"/>
  <c r="I41" i="11"/>
  <c r="I42" i="11"/>
  <c r="I43" i="11"/>
  <c r="I44" i="11"/>
  <c r="I40" i="11"/>
  <c r="I33" i="11"/>
  <c r="I34" i="11"/>
  <c r="I35" i="11"/>
  <c r="I36" i="11"/>
  <c r="I37" i="11"/>
  <c r="I32" i="11"/>
  <c r="E18" i="7" l="1"/>
  <c r="F18" i="7" s="1"/>
  <c r="G8" i="10"/>
  <c r="F8" i="10"/>
  <c r="H18" i="11"/>
  <c r="E19" i="2" s="1"/>
  <c r="G18" i="11"/>
  <c r="D19" i="2" s="1"/>
  <c r="I19" i="11"/>
  <c r="I17" i="11"/>
  <c r="E6" i="7" l="1"/>
  <c r="F19" i="2"/>
  <c r="G7" i="11"/>
  <c r="H7" i="11"/>
  <c r="I18" i="11"/>
  <c r="F15" i="7"/>
  <c r="F16" i="7"/>
  <c r="F19" i="7"/>
  <c r="I47" i="11" l="1"/>
  <c r="I48" i="11"/>
  <c r="I49" i="11"/>
  <c r="I50" i="11"/>
  <c r="I51" i="11"/>
  <c r="I52" i="11"/>
  <c r="I53" i="11"/>
  <c r="I54" i="11"/>
  <c r="I55" i="11"/>
  <c r="I46" i="11"/>
  <c r="H10" i="10" l="1"/>
  <c r="H11" i="10" l="1"/>
  <c r="H12" i="10"/>
  <c r="H13" i="10"/>
  <c r="H30" i="10"/>
  <c r="H31" i="10"/>
  <c r="H32" i="10"/>
  <c r="H33" i="10"/>
  <c r="H40" i="10"/>
  <c r="H41" i="10"/>
  <c r="H42" i="10"/>
  <c r="H43" i="10"/>
  <c r="H46" i="10"/>
  <c r="H47" i="10"/>
  <c r="H48" i="10"/>
  <c r="H49" i="10"/>
  <c r="H50" i="10"/>
  <c r="H51" i="10"/>
  <c r="H52" i="10"/>
  <c r="H53" i="10"/>
  <c r="H54" i="10"/>
  <c r="H64" i="10"/>
  <c r="H86" i="10"/>
  <c r="H84" i="10"/>
  <c r="H69" i="11" l="1"/>
  <c r="H74" i="11"/>
  <c r="E32" i="2" s="1"/>
  <c r="E31" i="2" l="1"/>
  <c r="I12" i="11"/>
  <c r="F15" i="2"/>
  <c r="G59" i="10" l="1"/>
  <c r="D14" i="2" l="1"/>
  <c r="D13" i="2"/>
  <c r="G69" i="11" l="1"/>
  <c r="D31" i="2" l="1"/>
  <c r="G70" i="10"/>
  <c r="F70" i="10"/>
  <c r="H71" i="10"/>
  <c r="F34" i="7"/>
  <c r="D32" i="7" l="1"/>
  <c r="E32" i="7"/>
  <c r="H70" i="10"/>
  <c r="I9" i="11" l="1"/>
  <c r="I11" i="11"/>
  <c r="I13" i="11"/>
  <c r="I25" i="11"/>
  <c r="G26" i="11"/>
  <c r="G20" i="11" s="1"/>
  <c r="H26" i="11"/>
  <c r="H20" i="11" s="1"/>
  <c r="I27" i="11"/>
  <c r="G39" i="11"/>
  <c r="H39" i="11"/>
  <c r="G56" i="11"/>
  <c r="H56" i="11"/>
  <c r="I57" i="11"/>
  <c r="I59" i="11"/>
  <c r="I62" i="11"/>
  <c r="I63" i="11"/>
  <c r="I64" i="11"/>
  <c r="G74" i="11"/>
  <c r="G157" i="11"/>
  <c r="D34" i="2" s="1"/>
  <c r="H157" i="11"/>
  <c r="H56" i="10"/>
  <c r="E34" i="2" l="1"/>
  <c r="H60" i="11"/>
  <c r="G60" i="11"/>
  <c r="H38" i="11"/>
  <c r="G38" i="11"/>
  <c r="D32" i="2"/>
  <c r="I65" i="11"/>
  <c r="D28" i="2"/>
  <c r="I39" i="11"/>
  <c r="I157" i="11"/>
  <c r="I56" i="11"/>
  <c r="I45" i="11"/>
  <c r="H6" i="11"/>
  <c r="I69" i="11"/>
  <c r="I61" i="11"/>
  <c r="I26" i="11"/>
  <c r="I58" i="11"/>
  <c r="I7" i="11"/>
  <c r="I74" i="11"/>
  <c r="I31" i="11"/>
  <c r="I24" i="11"/>
  <c r="I8" i="11"/>
  <c r="H30" i="11" l="1"/>
  <c r="G30" i="11"/>
  <c r="I20" i="11"/>
  <c r="G6" i="11"/>
  <c r="I6" i="11" s="1"/>
  <c r="H5" i="11"/>
  <c r="I60" i="11"/>
  <c r="I38" i="11"/>
  <c r="I30" i="11" l="1"/>
  <c r="G5" i="11"/>
  <c r="I5" i="11" s="1"/>
  <c r="F31" i="2" l="1"/>
  <c r="F32" i="2"/>
  <c r="F33" i="2"/>
  <c r="F34" i="2"/>
  <c r="F13" i="2" l="1"/>
  <c r="F14" i="2"/>
  <c r="F16" i="2"/>
  <c r="F89" i="10" l="1"/>
  <c r="D35" i="7" s="1"/>
  <c r="F85" i="10"/>
  <c r="F83" i="10"/>
  <c r="F75" i="10"/>
  <c r="F59" i="10"/>
  <c r="F57" i="10"/>
  <c r="D28" i="7" s="1"/>
  <c r="F55" i="10"/>
  <c r="F44" i="10"/>
  <c r="F38" i="10"/>
  <c r="D33" i="7" l="1"/>
  <c r="F61" i="10"/>
  <c r="F37" i="10"/>
  <c r="F27" i="10" l="1"/>
  <c r="D8" i="7" s="1"/>
  <c r="F7" i="10" l="1"/>
  <c r="F6" i="10" s="1"/>
  <c r="G89" i="10" l="1"/>
  <c r="H87" i="10"/>
  <c r="H89" i="10" l="1"/>
  <c r="E35" i="7"/>
  <c r="F35" i="7" s="1"/>
  <c r="F21" i="2"/>
  <c r="F22" i="2"/>
  <c r="F20" i="7"/>
  <c r="H22" i="10" l="1"/>
  <c r="H58" i="10" l="1"/>
  <c r="G55" i="10" l="1"/>
  <c r="G38" i="10" l="1"/>
  <c r="H29" i="10" l="1"/>
  <c r="D12" i="7" l="1"/>
  <c r="G57" i="10"/>
  <c r="E28" i="7" s="1"/>
  <c r="D6" i="7" l="1"/>
  <c r="H15" i="10" l="1"/>
  <c r="E7" i="7"/>
  <c r="G7" i="10"/>
  <c r="D7" i="7"/>
  <c r="D5" i="7" s="1"/>
  <c r="H21" i="10"/>
  <c r="E27" i="7" l="1"/>
  <c r="D23" i="2" l="1"/>
  <c r="F28" i="7" l="1"/>
  <c r="H57" i="10"/>
  <c r="E26" i="2"/>
  <c r="D26" i="2" l="1"/>
  <c r="F26" i="2" s="1"/>
  <c r="H60" i="10" l="1"/>
  <c r="G28" i="10" l="1"/>
  <c r="E24" i="7" s="1"/>
  <c r="H28" i="10" l="1"/>
  <c r="D27" i="2"/>
  <c r="F14" i="7" l="1"/>
  <c r="F13" i="7"/>
  <c r="H63" i="10"/>
  <c r="H45" i="10"/>
  <c r="H39" i="10"/>
  <c r="D27" i="7" l="1"/>
  <c r="F27" i="7" s="1"/>
  <c r="D26" i="7"/>
  <c r="D25" i="7"/>
  <c r="F24" i="7"/>
  <c r="D11" i="7" l="1"/>
  <c r="E25" i="7"/>
  <c r="H38" i="10"/>
  <c r="F25" i="7" l="1"/>
  <c r="G83" i="10"/>
  <c r="H83" i="10" s="1"/>
  <c r="G85" i="10"/>
  <c r="G75" i="10"/>
  <c r="F32" i="7"/>
  <c r="G44" i="10"/>
  <c r="E26" i="7" s="1"/>
  <c r="E33" i="7" l="1"/>
  <c r="F33" i="7" s="1"/>
  <c r="G61" i="10"/>
  <c r="H85" i="10"/>
  <c r="G37" i="10"/>
  <c r="H37" i="10" s="1"/>
  <c r="F26" i="7"/>
  <c r="H55" i="10"/>
  <c r="H59" i="10"/>
  <c r="H44" i="10"/>
  <c r="E7" i="2"/>
  <c r="E8" i="2"/>
  <c r="E27" i="2"/>
  <c r="F27" i="2" s="1"/>
  <c r="G27" i="10" l="1"/>
  <c r="G6" i="10" s="1"/>
  <c r="E11" i="7"/>
  <c r="H66" i="10"/>
  <c r="F29" i="7"/>
  <c r="E28" i="2"/>
  <c r="F7" i="7"/>
  <c r="D7" i="2"/>
  <c r="F25" i="2"/>
  <c r="E23" i="2"/>
  <c r="F7" i="2"/>
  <c r="E24" i="2"/>
  <c r="D24" i="2"/>
  <c r="E8" i="7" l="1"/>
  <c r="H62" i="10"/>
  <c r="H19" i="10"/>
  <c r="F28" i="2"/>
  <c r="F23" i="2"/>
  <c r="F11" i="7"/>
  <c r="D8" i="2"/>
  <c r="F8" i="2"/>
  <c r="F24" i="2"/>
  <c r="H61" i="10" l="1"/>
  <c r="H17" i="10"/>
  <c r="H27" i="10" l="1"/>
  <c r="F8" i="7"/>
  <c r="H9" i="10"/>
  <c r="E11" i="2"/>
  <c r="F12" i="2"/>
  <c r="H8" i="10" l="1"/>
  <c r="F6" i="7"/>
  <c r="D11" i="2"/>
  <c r="H7" i="10" l="1"/>
  <c r="E6" i="2"/>
  <c r="E9" i="2"/>
  <c r="F12" i="7"/>
  <c r="H6" i="10" l="1"/>
  <c r="E5" i="7"/>
  <c r="F11" i="2"/>
  <c r="D6" i="2"/>
  <c r="D9" i="2"/>
  <c r="F9" i="2" s="1"/>
  <c r="F5" i="7" l="1"/>
  <c r="F6" i="2"/>
</calcChain>
</file>

<file path=xl/sharedStrings.xml><?xml version="1.0" encoding="utf-8"?>
<sst xmlns="http://schemas.openxmlformats.org/spreadsheetml/2006/main" count="377" uniqueCount="331">
  <si>
    <t>[단위:원]</t>
    <phoneticPr fontId="3" type="noConversion"/>
  </si>
  <si>
    <t>기금</t>
    <phoneticPr fontId="3" type="noConversion"/>
  </si>
  <si>
    <t>도비</t>
    <phoneticPr fontId="3" type="noConversion"/>
  </si>
  <si>
    <t xml:space="preserve"> </t>
    <phoneticPr fontId="3" type="noConversion"/>
  </si>
  <si>
    <t>전국 및 도단위 엘리트 체육대회 참가</t>
    <phoneticPr fontId="3" type="noConversion"/>
  </si>
  <si>
    <t>생활체육지도자 홍보비</t>
    <phoneticPr fontId="2" type="noConversion"/>
  </si>
  <si>
    <t>기금</t>
    <phoneticPr fontId="2" type="noConversion"/>
  </si>
  <si>
    <t>재원별 구분</t>
    <phoneticPr fontId="3" type="noConversion"/>
  </si>
  <si>
    <t>계</t>
    <phoneticPr fontId="3" type="noConversion"/>
  </si>
  <si>
    <t>생활체육인구 저변확대</t>
    <phoneticPr fontId="2" type="noConversion"/>
  </si>
  <si>
    <t>전문체육대회 개최</t>
    <phoneticPr fontId="3" type="noConversion"/>
  </si>
  <si>
    <t>유소년 체육교실운영</t>
    <phoneticPr fontId="2" type="noConversion"/>
  </si>
  <si>
    <t>생활체육 대회 개최</t>
    <phoneticPr fontId="3" type="noConversion"/>
  </si>
  <si>
    <t>시비</t>
    <phoneticPr fontId="2" type="noConversion"/>
  </si>
  <si>
    <t>재원</t>
    <phoneticPr fontId="3" type="noConversion"/>
  </si>
  <si>
    <t xml:space="preserve"> </t>
    <phoneticPr fontId="2" type="noConversion"/>
  </si>
  <si>
    <t>태백시장기 등 생활체육대회 개최</t>
    <phoneticPr fontId="3" type="noConversion"/>
  </si>
  <si>
    <t>생활체육활성화</t>
    <phoneticPr fontId="2" type="noConversion"/>
  </si>
  <si>
    <t>생활체육</t>
    <phoneticPr fontId="2" type="noConversion"/>
  </si>
  <si>
    <t>체육회운영</t>
    <phoneticPr fontId="2" type="noConversion"/>
  </si>
  <si>
    <t>구분</t>
    <phoneticPr fontId="2" type="noConversion"/>
  </si>
  <si>
    <t>생활체육</t>
    <phoneticPr fontId="2" type="noConversion"/>
  </si>
  <si>
    <t>비교증감</t>
    <phoneticPr fontId="2" type="noConversion"/>
  </si>
  <si>
    <t>엘리트체육</t>
    <phoneticPr fontId="2" type="noConversion"/>
  </si>
  <si>
    <t xml:space="preserve"> </t>
    <phoneticPr fontId="2" type="noConversion"/>
  </si>
  <si>
    <t>체육회 운영지원</t>
    <phoneticPr fontId="2" type="noConversion"/>
  </si>
  <si>
    <t>전국 및 도단위 엘리트체육대회 참가</t>
    <phoneticPr fontId="2" type="noConversion"/>
  </si>
  <si>
    <t>유소년체육교실 운영</t>
    <phoneticPr fontId="2" type="noConversion"/>
  </si>
  <si>
    <t>전국 및 도단위 생활체육대회 참가</t>
    <phoneticPr fontId="2" type="noConversion"/>
  </si>
  <si>
    <t>장애인 생활체육대회 참가</t>
    <phoneticPr fontId="2" type="noConversion"/>
  </si>
  <si>
    <t xml:space="preserve">신나는 주말생활체육학교 </t>
    <phoneticPr fontId="3" type="noConversion"/>
  </si>
  <si>
    <t>엘리트체육 활성화 지원</t>
    <phoneticPr fontId="2" type="noConversion"/>
  </si>
  <si>
    <t>강원도민체전참가</t>
    <phoneticPr fontId="2" type="noConversion"/>
  </si>
  <si>
    <t>강원도민생활체육대회 참가</t>
    <phoneticPr fontId="2" type="noConversion"/>
  </si>
  <si>
    <t>유소년체육교실운영</t>
    <phoneticPr fontId="2" type="noConversion"/>
  </si>
  <si>
    <t>장애인생활체육대회 참가</t>
    <phoneticPr fontId="2" type="noConversion"/>
  </si>
  <si>
    <t>재원</t>
    <phoneticPr fontId="2" type="noConversion"/>
  </si>
  <si>
    <t>구분</t>
    <phoneticPr fontId="2" type="noConversion"/>
  </si>
  <si>
    <t>사업명</t>
    <phoneticPr fontId="3" type="noConversion"/>
  </si>
  <si>
    <t>세입액</t>
    <phoneticPr fontId="3" type="noConversion"/>
  </si>
  <si>
    <t>세출액</t>
    <phoneticPr fontId="3" type="noConversion"/>
  </si>
  <si>
    <t>불용액</t>
    <phoneticPr fontId="3" type="noConversion"/>
  </si>
  <si>
    <t>계</t>
    <phoneticPr fontId="3" type="noConversion"/>
  </si>
  <si>
    <t>재원별 구분</t>
    <phoneticPr fontId="3" type="noConversion"/>
  </si>
  <si>
    <t>기        금</t>
    <phoneticPr fontId="3" type="noConversion"/>
  </si>
  <si>
    <t>도        비</t>
    <phoneticPr fontId="3" type="noConversion"/>
  </si>
  <si>
    <t>시        비</t>
    <phoneticPr fontId="3" type="noConversion"/>
  </si>
  <si>
    <t>강원소년체육대회</t>
    <phoneticPr fontId="3" type="noConversion"/>
  </si>
  <si>
    <t>장애인생활체육대회 참가</t>
    <phoneticPr fontId="2" type="noConversion"/>
  </si>
  <si>
    <t>강원소년체육대회</t>
    <phoneticPr fontId="2" type="noConversion"/>
  </si>
  <si>
    <t>강원소년체육대회</t>
    <phoneticPr fontId="2" type="noConversion"/>
  </si>
  <si>
    <t>도비</t>
    <phoneticPr fontId="2" type="noConversion"/>
  </si>
  <si>
    <t>전국 및 도단위 생활체육대회 참가</t>
  </si>
  <si>
    <t>장애인생활체육대회 참가</t>
  </si>
  <si>
    <t xml:space="preserve">엘리트체육 </t>
    <phoneticPr fontId="2" type="noConversion"/>
  </si>
  <si>
    <t>(단위:원)</t>
    <phoneticPr fontId="2" type="noConversion"/>
  </si>
  <si>
    <t>총           계</t>
    <phoneticPr fontId="3" type="noConversion"/>
  </si>
  <si>
    <t>구           분</t>
    <phoneticPr fontId="3" type="noConversion"/>
  </si>
  <si>
    <t>제           목</t>
    <phoneticPr fontId="3" type="noConversion"/>
  </si>
  <si>
    <t>엘리트체육 활성화지원</t>
    <phoneticPr fontId="3" type="noConversion"/>
  </si>
  <si>
    <t>전국및 도단위 생활체육대회 참가</t>
    <phoneticPr fontId="2" type="noConversion"/>
  </si>
  <si>
    <t xml:space="preserve">
(단위:원)</t>
    <phoneticPr fontId="3" type="noConversion"/>
  </si>
  <si>
    <t xml:space="preserve">                                                         (단위:원)</t>
    <phoneticPr fontId="2" type="noConversion"/>
  </si>
  <si>
    <t>생활체육 활성화</t>
    <phoneticPr fontId="2" type="noConversion"/>
  </si>
  <si>
    <t>어르신 생활체육활동지원사업(6명)</t>
    <phoneticPr fontId="2" type="noConversion"/>
  </si>
  <si>
    <t>기   금</t>
    <phoneticPr fontId="3" type="noConversion"/>
  </si>
  <si>
    <t>도   비</t>
    <phoneticPr fontId="3" type="noConversion"/>
  </si>
  <si>
    <t>시   비</t>
    <phoneticPr fontId="3" type="noConversion"/>
  </si>
  <si>
    <t>시비</t>
    <phoneticPr fontId="3" type="noConversion"/>
  </si>
  <si>
    <t>체육회 운영지원</t>
    <phoneticPr fontId="2" type="noConversion"/>
  </si>
  <si>
    <t>엘리트체육 육성</t>
    <phoneticPr fontId="2" type="noConversion"/>
  </si>
  <si>
    <t>엘리트체육 활성화지원</t>
    <phoneticPr fontId="2" type="noConversion"/>
  </si>
  <si>
    <t>생활체육프로그램 및 교실</t>
    <phoneticPr fontId="2" type="noConversion"/>
  </si>
  <si>
    <t>생활체육프로그램</t>
    <phoneticPr fontId="2" type="noConversion"/>
  </si>
  <si>
    <t>도비</t>
    <phoneticPr fontId="2" type="noConversion"/>
  </si>
  <si>
    <t>생활체육</t>
    <phoneticPr fontId="2" type="noConversion"/>
  </si>
  <si>
    <t>생활체육프로그램</t>
    <phoneticPr fontId="2" type="noConversion"/>
  </si>
  <si>
    <t>생활체육교실</t>
    <phoneticPr fontId="2" type="noConversion"/>
  </si>
  <si>
    <t>비교증감</t>
    <phoneticPr fontId="3" type="noConversion"/>
  </si>
  <si>
    <t>강원소년체육대회</t>
    <phoneticPr fontId="3" type="noConversion"/>
  </si>
  <si>
    <t>생활체육</t>
    <phoneticPr fontId="2" type="noConversion"/>
  </si>
  <si>
    <t xml:space="preserve">사업명 </t>
    <phoneticPr fontId="3" type="noConversion"/>
  </si>
  <si>
    <t>생활체육 활성화</t>
    <phoneticPr fontId="2" type="noConversion"/>
  </si>
  <si>
    <t xml:space="preserve"> 유아체육활동지원</t>
    <phoneticPr fontId="2" type="noConversion"/>
  </si>
  <si>
    <t>생활체육지도자 교육</t>
    <phoneticPr fontId="2" type="noConversion"/>
  </si>
  <si>
    <t>유아체육프로그램</t>
    <phoneticPr fontId="2" type="noConversion"/>
  </si>
  <si>
    <t>유소년 체육교실운영</t>
    <phoneticPr fontId="2" type="noConversion"/>
  </si>
  <si>
    <t>생활체육활성화</t>
    <phoneticPr fontId="2" type="noConversion"/>
  </si>
  <si>
    <t>생활체육인구 저변확대</t>
    <phoneticPr fontId="3" type="noConversion"/>
  </si>
  <si>
    <t xml:space="preserve"> </t>
    <phoneticPr fontId="2" type="noConversion"/>
  </si>
  <si>
    <t>전문체육대회 개최</t>
    <phoneticPr fontId="3" type="noConversion"/>
  </si>
  <si>
    <t>강원소년체육대회</t>
    <phoneticPr fontId="3" type="noConversion"/>
  </si>
  <si>
    <t>전국 및 도단위 엘리트 체육대회 참가</t>
    <phoneticPr fontId="3" type="noConversion"/>
  </si>
  <si>
    <t>경기실적우수지도자 및 팀 지원</t>
    <phoneticPr fontId="2" type="noConversion"/>
  </si>
  <si>
    <t>엘리트체육활성화지원</t>
    <phoneticPr fontId="2" type="noConversion"/>
  </si>
  <si>
    <t>엘리트체육 육성</t>
    <phoneticPr fontId="2" type="noConversion"/>
  </si>
  <si>
    <t>체육회 운영지원</t>
    <phoneticPr fontId="3" type="noConversion"/>
  </si>
  <si>
    <t>시비</t>
    <phoneticPr fontId="3" type="noConversion"/>
  </si>
  <si>
    <t>도비</t>
    <phoneticPr fontId="3" type="noConversion"/>
  </si>
  <si>
    <t>유아체육활동지원</t>
    <phoneticPr fontId="2" type="noConversion"/>
  </si>
  <si>
    <t>생활체육지도자 홍보비</t>
    <phoneticPr fontId="2" type="noConversion"/>
  </si>
  <si>
    <t>생활체육인구 저변확대</t>
    <phoneticPr fontId="2" type="noConversion"/>
  </si>
  <si>
    <t>기금</t>
    <phoneticPr fontId="3" type="noConversion"/>
  </si>
  <si>
    <t>총            계</t>
    <phoneticPr fontId="3" type="noConversion"/>
  </si>
  <si>
    <t>불용(반납)</t>
    <phoneticPr fontId="3" type="noConversion"/>
  </si>
  <si>
    <t>세출</t>
    <phoneticPr fontId="3" type="noConversion"/>
  </si>
  <si>
    <t>세입</t>
    <phoneticPr fontId="3" type="noConversion"/>
  </si>
  <si>
    <t>제            목</t>
    <phoneticPr fontId="3" type="noConversion"/>
  </si>
  <si>
    <t>구            분</t>
    <phoneticPr fontId="3" type="noConversion"/>
  </si>
  <si>
    <t>`</t>
    <phoneticPr fontId="2" type="noConversion"/>
  </si>
  <si>
    <t>강원역전 마라톤대회</t>
  </si>
  <si>
    <t>예비비(인솔여비)</t>
  </si>
  <si>
    <t>보험료</t>
  </si>
  <si>
    <t>사무국 직원 인건비</t>
  </si>
  <si>
    <t>엘리트체육대회출전및개최</t>
    <phoneticPr fontId="2" type="noConversion"/>
  </si>
  <si>
    <t>생활체육지도자 교육</t>
  </si>
  <si>
    <t>유아체육프로그램</t>
  </si>
  <si>
    <t>전국및도단위엘리트체육대회 참가</t>
    <phoneticPr fontId="2" type="noConversion"/>
  </si>
  <si>
    <t>신나는 주말생활체육학교</t>
    <phoneticPr fontId="3" type="noConversion"/>
  </si>
  <si>
    <t>스포츠클럽 체육지도자 순회지도</t>
  </si>
  <si>
    <t>국민체력100 체력인증기관 운영</t>
    <phoneticPr fontId="2" type="noConversion"/>
  </si>
  <si>
    <t>스포츠클럽 체육지도자 순회지도</t>
    <phoneticPr fontId="2" type="noConversion"/>
  </si>
  <si>
    <t>기금 및 도비</t>
    <phoneticPr fontId="3" type="noConversion"/>
  </si>
  <si>
    <t>신나는 주말생활체육학교</t>
    <phoneticPr fontId="3" type="noConversion"/>
  </si>
  <si>
    <t>스포츠클럽 체육지도자 순회지도</t>
    <phoneticPr fontId="2" type="noConversion"/>
  </si>
  <si>
    <t>스포츠클럽 체육지도자 순회지도</t>
    <phoneticPr fontId="3" type="noConversion"/>
  </si>
  <si>
    <t>국민체력100 체력인증기관 운영</t>
    <phoneticPr fontId="3" type="noConversion"/>
  </si>
  <si>
    <t>국민체력100 체력인증기관 운영</t>
    <phoneticPr fontId="2" type="noConversion"/>
  </si>
  <si>
    <t>국민체력100 체력인증기관 운영</t>
    <phoneticPr fontId="3" type="noConversion"/>
  </si>
  <si>
    <t>스포츠클럽</t>
    <phoneticPr fontId="2" type="noConversion"/>
  </si>
  <si>
    <t>국민체력100 체력인증기관 운영</t>
    <phoneticPr fontId="2" type="noConversion"/>
  </si>
  <si>
    <t>스포츠클럽</t>
    <phoneticPr fontId="2" type="noConversion"/>
  </si>
  <si>
    <t>스포츠클럽 체육지도자 순회지도</t>
    <phoneticPr fontId="2" type="noConversion"/>
  </si>
  <si>
    <t>2024 예산</t>
    <phoneticPr fontId="3" type="noConversion"/>
  </si>
  <si>
    <t>신나는 주말생활체육학교</t>
    <phoneticPr fontId="2" type="noConversion"/>
  </si>
  <si>
    <t>체육회운영</t>
    <phoneticPr fontId="2" type="noConversion"/>
  </si>
  <si>
    <t>국민체력100 체력인증기관 운영</t>
    <phoneticPr fontId="2" type="noConversion"/>
  </si>
  <si>
    <t>스포츠클럽 체육지도자 순회지도</t>
    <phoneticPr fontId="2" type="noConversion"/>
  </si>
  <si>
    <t>일반 생활체육지도자 배치(7명)</t>
    <phoneticPr fontId="2" type="noConversion"/>
  </si>
  <si>
    <t>국민체력100 체력인증기관 운영</t>
    <phoneticPr fontId="2" type="noConversion"/>
  </si>
  <si>
    <t>전문체육대회 개최</t>
    <phoneticPr fontId="2" type="noConversion"/>
  </si>
  <si>
    <t>생활체육 대회 개최</t>
    <phoneticPr fontId="2" type="noConversion"/>
  </si>
  <si>
    <t>태백시장기 등 생활체육대회 개최</t>
    <phoneticPr fontId="2" type="noConversion"/>
  </si>
  <si>
    <t xml:space="preserve">2024 세입·세출 결산 총괄표 </t>
    <phoneticPr fontId="3" type="noConversion"/>
  </si>
  <si>
    <t xml:space="preserve">2024 세입·세출 결산 </t>
    <phoneticPr fontId="3" type="noConversion"/>
  </si>
  <si>
    <r>
      <t>2</t>
    </r>
    <r>
      <rPr>
        <b/>
        <sz val="36"/>
        <color rgb="FFFF0000"/>
        <rFont val="HY견명조"/>
        <family val="1"/>
        <charset val="129"/>
      </rPr>
      <t>025년 예산(안) 총괄표</t>
    </r>
    <phoneticPr fontId="3" type="noConversion"/>
  </si>
  <si>
    <t>2025 예산(안) 내역서</t>
    <phoneticPr fontId="2" type="noConversion"/>
  </si>
  <si>
    <t>2024 예산</t>
    <phoneticPr fontId="3" type="noConversion"/>
  </si>
  <si>
    <t>2025 예산</t>
    <phoneticPr fontId="3" type="noConversion"/>
  </si>
  <si>
    <t>예산</t>
    <phoneticPr fontId="3" type="noConversion"/>
  </si>
  <si>
    <t>2024년</t>
    <phoneticPr fontId="3" type="noConversion"/>
  </si>
  <si>
    <t>2024년</t>
    <phoneticPr fontId="3" type="noConversion"/>
  </si>
  <si>
    <t>일반 생활체육지도자 배치</t>
    <phoneticPr fontId="3" type="noConversion"/>
  </si>
  <si>
    <t>어르신 생활체육활동지원사업</t>
    <phoneticPr fontId="3" type="noConversion"/>
  </si>
  <si>
    <t>일반 생활체육지도자 배치</t>
    <phoneticPr fontId="3" type="noConversion"/>
  </si>
  <si>
    <t>`</t>
    <phoneticPr fontId="2" type="noConversion"/>
  </si>
  <si>
    <t>일반생활체육지도자 배치</t>
    <phoneticPr fontId="2" type="noConversion"/>
  </si>
  <si>
    <t>어르신생활체육활동지원사업</t>
    <phoneticPr fontId="2" type="noConversion"/>
  </si>
  <si>
    <t>어르신 생활체육활동지원사업</t>
    <phoneticPr fontId="3" type="noConversion"/>
  </si>
  <si>
    <t>생활체육</t>
    <phoneticPr fontId="2" type="noConversion"/>
  </si>
  <si>
    <t>어르신 생활체육활동지원사업</t>
    <phoneticPr fontId="3" type="noConversion"/>
  </si>
  <si>
    <t>일반 생활체육지도자 처우개선</t>
    <phoneticPr fontId="3" type="noConversion"/>
  </si>
  <si>
    <t>어르신 생활체육활동지원 처우개선</t>
    <phoneticPr fontId="3" type="noConversion"/>
  </si>
  <si>
    <t>생활체육지도자 처우개선</t>
    <phoneticPr fontId="3" type="noConversion"/>
  </si>
  <si>
    <t>생활체육지도자 처우개선</t>
    <phoneticPr fontId="2" type="noConversion"/>
  </si>
  <si>
    <t>우수등록스포츠클럽 지원 사업</t>
    <phoneticPr fontId="2" type="noConversion"/>
  </si>
  <si>
    <t>스포츠클럽</t>
    <phoneticPr fontId="2" type="noConversion"/>
  </si>
  <si>
    <t>우수등록스포츠클럽 지원</t>
    <phoneticPr fontId="2" type="noConversion"/>
  </si>
  <si>
    <t>우수등록스포츠클럽 지원 사업</t>
    <phoneticPr fontId="2" type="noConversion"/>
  </si>
  <si>
    <t>우수등록스포츠클럽 지원 사업</t>
    <phoneticPr fontId="2" type="noConversion"/>
  </si>
  <si>
    <t>우수등록스포츠클럽 지원 사업</t>
    <phoneticPr fontId="3" type="noConversion"/>
  </si>
  <si>
    <t>우수등록스포츠클럽 지원</t>
    <phoneticPr fontId="2" type="noConversion"/>
  </si>
  <si>
    <t>위원회수당 및 회계감사비용</t>
    <phoneticPr fontId="2" type="noConversion"/>
  </si>
  <si>
    <t>공공운영비(일반수용비)</t>
    <phoneticPr fontId="2" type="noConversion"/>
  </si>
  <si>
    <t>국내여비(출장여비)</t>
    <phoneticPr fontId="2" type="noConversion"/>
  </si>
  <si>
    <t>무인경비시스템이용료</t>
    <phoneticPr fontId="2" type="noConversion"/>
  </si>
  <si>
    <t>사무국 직원 인건비</t>
    <phoneticPr fontId="2" type="noConversion"/>
  </si>
  <si>
    <t>전문체육지도자 인건비</t>
    <phoneticPr fontId="2" type="noConversion"/>
  </si>
  <si>
    <t>동계훈련비 지원</t>
    <phoneticPr fontId="2" type="noConversion"/>
  </si>
  <si>
    <t>엘리트체육대회출전및개최</t>
    <phoneticPr fontId="2" type="noConversion"/>
  </si>
  <si>
    <t>경기실적우수지도자 및 팀 지원</t>
    <phoneticPr fontId="2" type="noConversion"/>
  </si>
  <si>
    <t>전국체육대회 참가 지원</t>
    <phoneticPr fontId="2" type="noConversion"/>
  </si>
  <si>
    <t xml:space="preserve"> 강원특별자치도도민체육대회참가</t>
    <phoneticPr fontId="3" type="noConversion"/>
  </si>
  <si>
    <t>일반 생활체육지도자 배치</t>
    <phoneticPr fontId="2" type="noConversion"/>
  </si>
  <si>
    <t>어르신 생활체육활동지원사업</t>
    <phoneticPr fontId="2" type="noConversion"/>
  </si>
  <si>
    <t>2025년</t>
    <phoneticPr fontId="3" type="noConversion"/>
  </si>
  <si>
    <t xml:space="preserve">시군구체육회 사무국장 인건비 지원 </t>
    <phoneticPr fontId="2" type="noConversion"/>
  </si>
  <si>
    <t>시군구체육회 사무국장 인건비 지원</t>
    <phoneticPr fontId="2" type="noConversion"/>
  </si>
  <si>
    <t>시군구체육회 사무국장 인건비 지원</t>
    <phoneticPr fontId="2" type="noConversion"/>
  </si>
  <si>
    <t>시군구체육회 사무국장 인건비 지원</t>
    <phoneticPr fontId="2" type="noConversion"/>
  </si>
  <si>
    <t>시군구체육회 사무국장 인건비 지원</t>
    <phoneticPr fontId="3" type="noConversion"/>
  </si>
  <si>
    <t>전문체육지도자 인건비</t>
    <phoneticPr fontId="2" type="noConversion"/>
  </si>
  <si>
    <t>일반 생활체육지도자 배치</t>
    <phoneticPr fontId="3" type="noConversion"/>
  </si>
  <si>
    <t>일반 생활체육지도자 처우개선</t>
    <phoneticPr fontId="3" type="noConversion"/>
  </si>
  <si>
    <t>일반 생활체육지도자 처우개선</t>
    <phoneticPr fontId="2" type="noConversion"/>
  </si>
  <si>
    <t>어르신 생활체육활동지원 처우개선</t>
    <phoneticPr fontId="2" type="noConversion"/>
  </si>
  <si>
    <t>동계훈련비 지원</t>
    <phoneticPr fontId="2" type="noConversion"/>
  </si>
  <si>
    <t>전국체육대회 참가 지원</t>
    <phoneticPr fontId="2" type="noConversion"/>
  </si>
  <si>
    <t>도지사기 강원역전 마라톤대회</t>
    <phoneticPr fontId="2" type="noConversion"/>
  </si>
  <si>
    <t>도지사기 대회 인솔여비</t>
    <phoneticPr fontId="2" type="noConversion"/>
  </si>
  <si>
    <t>참가 8개 대회 보험료</t>
    <phoneticPr fontId="2" type="noConversion"/>
  </si>
  <si>
    <t>일반수용비</t>
    <phoneticPr fontId="2" type="noConversion"/>
  </si>
  <si>
    <t>출장여비</t>
    <phoneticPr fontId="2" type="noConversion"/>
  </si>
  <si>
    <t>신원보증보험 가입비</t>
    <phoneticPr fontId="2" type="noConversion"/>
  </si>
  <si>
    <t>회계감사비용</t>
    <phoneticPr fontId="2" type="noConversion"/>
  </si>
  <si>
    <t>위원회수당</t>
    <phoneticPr fontId="2" type="noConversion"/>
  </si>
  <si>
    <t>사무관리비(유선전화 및 각종 임차료, 차량운영비 등)</t>
    <phoneticPr fontId="2" type="noConversion"/>
  </si>
  <si>
    <t>사무관리비(유선전화 및 각종 임차료, 차량운영비 등)</t>
    <phoneticPr fontId="2" type="noConversion"/>
  </si>
  <si>
    <t>강원특별자치도민체전 참가</t>
  </si>
  <si>
    <t>강원특별자치도민생활체육대회 참가</t>
  </si>
  <si>
    <t>우수등록스포츠클럽 지원</t>
    <phoneticPr fontId="2" type="noConversion"/>
  </si>
  <si>
    <t>우수등록스포츠클럽 지원</t>
    <phoneticPr fontId="2" type="noConversion"/>
  </si>
  <si>
    <t>스포츠클럽</t>
    <phoneticPr fontId="2" type="noConversion"/>
  </si>
  <si>
    <t>우수등록스포츠클럽 지원</t>
    <phoneticPr fontId="3" type="noConversion"/>
  </si>
  <si>
    <t>우수등록스포츠클럽 지원</t>
    <phoneticPr fontId="3" type="noConversion"/>
  </si>
  <si>
    <t>우수등록스포츠클럽 지원</t>
    <phoneticPr fontId="3" type="noConversion"/>
  </si>
  <si>
    <t xml:space="preserve">강원특별자치도지사기 초중 육상대회 </t>
  </si>
  <si>
    <t>강원특별자치도지사기 태권도대회</t>
  </si>
  <si>
    <t>강원특별자치도지사기 검도대회</t>
  </si>
  <si>
    <t>강원특별자치도지사기 초중 수영대회</t>
  </si>
  <si>
    <t>강원특별자치도지사기 남녀 궁도대회</t>
  </si>
  <si>
    <t>강원특별자치도지사기 골프대회</t>
  </si>
  <si>
    <t>강원특별자치도지사배 볼링대회</t>
  </si>
  <si>
    <t>강원특별자치도민체육대회참가</t>
  </si>
  <si>
    <t>강원특별자치도장애인생활체육대회 참가</t>
  </si>
  <si>
    <t>강원특별자치도어르신생활체육대회 참가</t>
  </si>
  <si>
    <t>강원특별자치도여성생활체육대회 참가</t>
  </si>
  <si>
    <t>강원특별자치도지지사기 남녀 궁도대회</t>
  </si>
  <si>
    <t>강원특별자치도지사배 골프대회</t>
  </si>
  <si>
    <t>강원특별자치도지사기 볼링대회</t>
  </si>
  <si>
    <t>2024강원특별자치도 소년체육대회 출전</t>
  </si>
  <si>
    <t>법정운영교육 등</t>
    <phoneticPr fontId="2" type="noConversion"/>
  </si>
  <si>
    <t>강원특별자치도 여성생활체육대회 (미참가)</t>
  </si>
  <si>
    <t xml:space="preserve"> 어린이 스키교실 개최</t>
  </si>
  <si>
    <t>유소년 축구교실 개최</t>
  </si>
  <si>
    <t>어린이 바둑교실</t>
  </si>
  <si>
    <t>제25회 강원특별자치도지사기 생활체육 배드민턴대회</t>
  </si>
  <si>
    <t>제16회 강원특별자치도지사기 생활체육 야구대회</t>
  </si>
  <si>
    <t>제25회 강원특별자치도지사기 족구대회</t>
  </si>
  <si>
    <t>제12회 강원특별자치도지사기 바둑대회</t>
  </si>
  <si>
    <t>제25회 강원특별자치도지사기 생활체육 테니스대회</t>
  </si>
  <si>
    <t>제8회 강원특별자치도지사기 그라운드골프대회</t>
  </si>
  <si>
    <t>제35회 강원특별자치도지사기 게이트볼대회</t>
  </si>
  <si>
    <t>제24회 강원특별자치도지사기 생활체육 탁구대회</t>
  </si>
  <si>
    <t>2024 강원특별자치도지사배 동호인 축구대회</t>
  </si>
  <si>
    <t>제27회 강원특별자치도지사배 생활체육 남녀 배구대회</t>
  </si>
  <si>
    <t>제7회 강원특별자치도협회장기 생활체육 배드민턴대회</t>
  </si>
  <si>
    <t>제33회 강원특별자치도볼링협회장기 시군대항 볼링대회</t>
  </si>
  <si>
    <t>제6회 강원특별자치도협회장기 족구대회</t>
  </si>
  <si>
    <t>제12회 강원특별자치도협회장기 바둑대회</t>
  </si>
  <si>
    <t xml:space="preserve">제31회 강원특별자치도협회장기 테니스대회 </t>
  </si>
  <si>
    <t>그라운드골프</t>
  </si>
  <si>
    <t>제20회 강원특별자치도 체조협회장기대회(예산변경)</t>
  </si>
  <si>
    <t>제31회 강원특별자치도협회장기 생활체육 탁구</t>
  </si>
  <si>
    <t>제29회 강원특별자치도협회장기  종별검도대회</t>
  </si>
  <si>
    <t>2024 강원특별자치도협회장기 도내 궁도대회</t>
  </si>
  <si>
    <t>제30회 강원특별자치도협회장기 게이트볼대회</t>
  </si>
  <si>
    <t>2024 강원특별자치도협회장배 동호인 축구대회</t>
  </si>
  <si>
    <t>수영 (미출전)</t>
  </si>
  <si>
    <t>검도 (미출전)</t>
  </si>
  <si>
    <t>풋살 (미출전)</t>
  </si>
  <si>
    <t>야구 (미출전)</t>
  </si>
  <si>
    <t>주짓수 (미출전)</t>
  </si>
  <si>
    <t>태권도 (미출전)</t>
  </si>
  <si>
    <t>인라인 (미출전)</t>
  </si>
  <si>
    <t>당구 (미출전)</t>
  </si>
  <si>
    <t>파크골프 (미출전)</t>
  </si>
  <si>
    <t>제21회 강원특별자치도 여성테니스 대회</t>
  </si>
  <si>
    <t>제20회 대구광역시장배 전국  철인3종대회</t>
  </si>
  <si>
    <t>2024 아이언맨 70.3 고성대회(철인3종)</t>
  </si>
  <si>
    <t>정선아리랑기 그라운드골프</t>
  </si>
  <si>
    <t>홍천무궁화배 그라운드골프</t>
  </si>
  <si>
    <t>2024 south korean masters 국제 체조</t>
  </si>
  <si>
    <t>2024 AAHF 댄스</t>
  </si>
  <si>
    <t>제28회 삼척 황영조 국제마라톤대회</t>
  </si>
  <si>
    <t>제19회 문화체육관광부 생활체육 당구대회</t>
  </si>
  <si>
    <t>제57회 단종 문화제기 강원특별자치도 게이트볼대회</t>
  </si>
  <si>
    <t>제3회 삼척이사부장군기 강원특별자치도 게이트볼대회</t>
  </si>
  <si>
    <t>정선아리랑기 게이트볼</t>
  </si>
  <si>
    <t>동해 무릉기 게이트볼</t>
  </si>
  <si>
    <t>제8회 타그로배 생활체육 오픈 탁구대회</t>
  </si>
  <si>
    <t>제7회 삼척청정수소도시배 풋살대회(원주대회 예산변경)</t>
  </si>
  <si>
    <t>원주 전국 풋살</t>
  </si>
  <si>
    <t>제26회 강원특별자치도협회장기 심판원 게이트볼대회</t>
  </si>
  <si>
    <t>고성통일대기 검도</t>
  </si>
  <si>
    <t>제19회 강원특별자치도 교육감기 학생 검도대회</t>
  </si>
  <si>
    <t>횡성한우배 축구</t>
  </si>
  <si>
    <t>동태삼정 국회의원배 축구</t>
  </si>
  <si>
    <t>제12회 삼척해양레일바이크배 동호인 축구대회</t>
  </si>
  <si>
    <t>제7회 치악배 전국 동호인 축구대회</t>
  </si>
  <si>
    <t>영주시장배 전국 축구</t>
  </si>
  <si>
    <t>K-6 리그 강원도 5라운드(9개월)</t>
  </si>
  <si>
    <t>제2회 파주복싱협회장배 전국생활체육 복싱대회</t>
  </si>
  <si>
    <t>안동 하회탈배 전국 유소년 야구대회</t>
  </si>
  <si>
    <t>횡성 8대 명품 전국 유소년 야구대회</t>
  </si>
  <si>
    <t>2024 한국여자바둑리그 및 전국 동호인바둑대회</t>
  </si>
  <si>
    <t>울진 금강송배 바둑대회</t>
  </si>
  <si>
    <t>허난설현배 바둑대회</t>
  </si>
  <si>
    <t>봉화 송이배 마라톤</t>
  </si>
  <si>
    <t>happy 700배 게이트볼대회</t>
  </si>
  <si>
    <t>2024 FUN 라인댄스 페스티벌</t>
  </si>
  <si>
    <t>이사부장군배 철인3종</t>
  </si>
  <si>
    <t>태백산기 볼링 (미출전)</t>
  </si>
  <si>
    <t>대한체육회장배 체조대회 (미출전)</t>
  </si>
  <si>
    <t>강원도 연맹회장기 풋살</t>
  </si>
  <si>
    <t>삼척 어라운드 자전거</t>
  </si>
  <si>
    <t>인제 그란폰도 자전거</t>
  </si>
  <si>
    <t>강원도지사배 전국 자전거 대회</t>
  </si>
  <si>
    <t>2024 춘천시장배 전국 MTB 챌린지 자전거</t>
  </si>
  <si>
    <t>동두천 전국 생활복싱 선수권</t>
  </si>
  <si>
    <t>전주 인라인 마라톤</t>
  </si>
  <si>
    <t>원주 치악배 배구대회</t>
  </si>
  <si>
    <t>2024 대전 어울림 체조대회</t>
  </si>
  <si>
    <t>양양송이배 파크골프대회</t>
  </si>
  <si>
    <t>강원특별자치도 지체장애인 체육대회</t>
  </si>
  <si>
    <t>강원특별자치도지사기 장애인 게이트볼 대회</t>
  </si>
  <si>
    <t>강원특별자치도 장애인 어울림 한궁 대회</t>
  </si>
  <si>
    <t>제6회 강원특별자치도 장애인게이트볼연맹회장배 전국대회</t>
  </si>
  <si>
    <t>2024 전국 지체장애인 체육대회</t>
  </si>
  <si>
    <t>2024 서울 국제 초청 장애인 파크골프대회</t>
  </si>
  <si>
    <t>제14회 강원특별자치도 시각볼링동호인 생활체육대회</t>
  </si>
  <si>
    <t>농아인 볼링 클럽 (미출전)</t>
  </si>
  <si>
    <t>농아인 어울림 생활체육대회 (미출전)</t>
  </si>
  <si>
    <t>전국 시각장애인 사이클대회 (미출전)</t>
  </si>
  <si>
    <t xml:space="preserve"> 전국 및 도단위  생활체육대회 참가</t>
    <phoneticPr fontId="2" type="noConversion"/>
  </si>
  <si>
    <t xml:space="preserve"> 장애인 전국 및 도단위 생활체육대회 참가</t>
    <phoneticPr fontId="2" type="noConversion"/>
  </si>
  <si>
    <t xml:space="preserve"> 야구교실</t>
  </si>
  <si>
    <t xml:space="preserve"> 파크골프교실</t>
  </si>
  <si>
    <t xml:space="preserve"> 볼링교실</t>
  </si>
  <si>
    <t xml:space="preserve"> 교실운영비</t>
  </si>
  <si>
    <t xml:space="preserve">  어린이 스키교실 개최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</si>
</sst>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;\△#,##0"/>
    <numFmt numFmtId="177" formatCode="[Black]#,##0;[Red]&quot;감&quot;#,##0;0"/>
    <numFmt numFmtId="178" formatCode="[Black]#,##0;[Red]&quot;-&quot;#,##0;0"/>
    <numFmt numFmtId="179" formatCode="_(&quot;$&quot;* #,##0_);_(&quot;$&quot;* \(#,##0\);_(&quot;$&quot;* &quot;-&quot;_);_(@_)"/>
  </numFmts>
  <fonts count="5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20"/>
      <name val="궁서체"/>
      <family val="1"/>
      <charset val="129"/>
    </font>
    <font>
      <sz val="11"/>
      <name val="궁서체"/>
      <family val="1"/>
      <charset val="129"/>
    </font>
    <font>
      <sz val="10"/>
      <color theme="1"/>
      <name val="맑은 고딕"/>
      <family val="3"/>
      <charset val="129"/>
      <scheme val="minor"/>
    </font>
    <font>
      <sz val="12"/>
      <name val="궁서체"/>
      <family val="1"/>
      <charset val="129"/>
    </font>
    <font>
      <b/>
      <sz val="11"/>
      <name val="궁서체"/>
      <family val="1"/>
      <charset val="129"/>
    </font>
    <font>
      <sz val="14"/>
      <name val="맑은 고딕"/>
      <family val="3"/>
      <charset val="129"/>
    </font>
    <font>
      <sz val="14"/>
      <color theme="1"/>
      <name val="맑은 고딕"/>
      <family val="2"/>
      <charset val="129"/>
      <scheme val="minor"/>
    </font>
    <font>
      <b/>
      <i/>
      <sz val="14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b/>
      <i/>
      <sz val="14"/>
      <color theme="1"/>
      <name val="맑은 고딕"/>
      <family val="2"/>
      <charset val="129"/>
      <scheme val="minor"/>
    </font>
    <font>
      <b/>
      <sz val="36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4"/>
      <color theme="1"/>
      <name val="굴림"/>
      <family val="3"/>
      <charset val="129"/>
    </font>
    <font>
      <b/>
      <sz val="16"/>
      <name val="HY견명조"/>
      <family val="1"/>
      <charset val="129"/>
    </font>
    <font>
      <b/>
      <sz val="14"/>
      <name val="HY견명조"/>
      <family val="1"/>
      <charset val="129"/>
    </font>
    <font>
      <sz val="14"/>
      <name val="HY견명조"/>
      <family val="1"/>
      <charset val="129"/>
    </font>
    <font>
      <sz val="14"/>
      <color theme="1"/>
      <name val="HY견명조"/>
      <family val="1"/>
      <charset val="129"/>
    </font>
    <font>
      <b/>
      <i/>
      <sz val="14"/>
      <name val="HY견명조"/>
      <family val="1"/>
      <charset val="129"/>
    </font>
    <font>
      <sz val="14"/>
      <color rgb="FFFF0000"/>
      <name val="HY견명조"/>
      <family val="1"/>
      <charset val="129"/>
    </font>
    <font>
      <i/>
      <sz val="14"/>
      <name val="HY견명조"/>
      <family val="1"/>
      <charset val="129"/>
    </font>
    <font>
      <sz val="10"/>
      <name val="HY견명조"/>
      <family val="1"/>
      <charset val="129"/>
    </font>
    <font>
      <sz val="10"/>
      <color theme="1"/>
      <name val="HY견명조"/>
      <family val="1"/>
      <charset val="129"/>
    </font>
    <font>
      <b/>
      <sz val="36"/>
      <name val="HY견명조"/>
      <family val="1"/>
      <charset val="129"/>
    </font>
    <font>
      <b/>
      <sz val="36"/>
      <color rgb="FFFF0000"/>
      <name val="HY견명조"/>
      <family val="1"/>
      <charset val="129"/>
    </font>
    <font>
      <sz val="12"/>
      <name val="HY견명조"/>
      <family val="1"/>
      <charset val="129"/>
    </font>
    <font>
      <sz val="11"/>
      <color theme="1"/>
      <name val="HY견명조"/>
      <family val="1"/>
      <charset val="129"/>
    </font>
    <font>
      <sz val="11"/>
      <name val="HY견명조"/>
      <family val="1"/>
      <charset val="129"/>
    </font>
    <font>
      <b/>
      <sz val="36"/>
      <color theme="1"/>
      <name val="HY견명조"/>
      <family val="1"/>
      <charset val="129"/>
    </font>
    <font>
      <sz val="28"/>
      <color theme="1"/>
      <name val="HY견명조"/>
      <family val="1"/>
      <charset val="129"/>
    </font>
    <font>
      <b/>
      <sz val="12"/>
      <name val="HY견명조"/>
      <family val="1"/>
      <charset val="129"/>
    </font>
    <font>
      <sz val="12"/>
      <color theme="1"/>
      <name val="HY견명조"/>
      <family val="1"/>
      <charset val="129"/>
    </font>
    <font>
      <b/>
      <sz val="26"/>
      <name val="HY견명조"/>
      <family val="1"/>
      <charset val="129"/>
    </font>
    <font>
      <b/>
      <sz val="12"/>
      <color rgb="FF003399"/>
      <name val="HY견명조"/>
      <family val="1"/>
      <charset val="129"/>
    </font>
    <font>
      <b/>
      <sz val="12"/>
      <color theme="1"/>
      <name val="HY견명조"/>
      <family val="1"/>
      <charset val="129"/>
    </font>
    <font>
      <b/>
      <sz val="13"/>
      <name val="HY견명조"/>
      <family val="1"/>
      <charset val="129"/>
    </font>
    <font>
      <b/>
      <sz val="14"/>
      <color rgb="FFFF0000"/>
      <name val="HY견명조"/>
      <family val="1"/>
      <charset val="129"/>
    </font>
    <font>
      <b/>
      <sz val="14"/>
      <color theme="1"/>
      <name val="HY견명조"/>
      <family val="1"/>
      <charset val="129"/>
    </font>
    <font>
      <b/>
      <sz val="14"/>
      <color rgb="FF003399"/>
      <name val="HY견명조"/>
      <family val="1"/>
      <charset val="129"/>
    </font>
    <font>
      <sz val="14"/>
      <color rgb="FF003399"/>
      <name val="HY견명조"/>
      <family val="1"/>
      <charset val="129"/>
    </font>
    <font>
      <sz val="15"/>
      <color theme="1"/>
      <name val="돋움"/>
      <family val="3"/>
      <charset val="129"/>
    </font>
    <font>
      <sz val="15"/>
      <name val="돋움"/>
      <family val="3"/>
      <charset val="129"/>
    </font>
    <font>
      <b/>
      <sz val="14"/>
      <color theme="3"/>
      <name val="HY견명조"/>
      <family val="1"/>
      <charset val="129"/>
    </font>
    <font>
      <sz val="18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41" fontId="1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1" fontId="49" fillId="0" borderId="0" applyFont="0" applyFill="0" applyBorder="0" applyAlignment="0" applyProtection="0">
      <alignment vertical="center"/>
    </xf>
    <xf numFmtId="0" fontId="50" fillId="0" borderId="0"/>
    <xf numFmtId="179" fontId="50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6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4" fillId="0" borderId="0" xfId="1" applyFont="1" applyFill="1" applyAlignment="1">
      <alignment horizontal="left" vertical="center" shrinkToFit="1"/>
    </xf>
    <xf numFmtId="41" fontId="6" fillId="0" borderId="0" xfId="1" applyFont="1" applyAlignment="1">
      <alignment vertical="center"/>
    </xf>
    <xf numFmtId="41" fontId="6" fillId="0" borderId="0" xfId="1" applyFont="1" applyAlignment="1">
      <alignment vertical="center" shrinkToFit="1"/>
    </xf>
    <xf numFmtId="41" fontId="5" fillId="0" borderId="0" xfId="1" applyFont="1" applyAlignment="1">
      <alignment horizontal="center" vertical="center" shrinkToFit="1"/>
    </xf>
    <xf numFmtId="41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5" fillId="0" borderId="0" xfId="1" applyFont="1" applyAlignment="1">
      <alignment horizontal="center" vertical="center" shrinkToFit="1"/>
    </xf>
    <xf numFmtId="41" fontId="0" fillId="0" borderId="0" xfId="0" applyNumberFormat="1">
      <alignment vertical="center"/>
    </xf>
    <xf numFmtId="0" fontId="0" fillId="0" borderId="0" xfId="0" applyAlignment="1">
      <alignment vertical="center"/>
    </xf>
    <xf numFmtId="41" fontId="6" fillId="0" borderId="0" xfId="1" applyFont="1" applyAlignment="1">
      <alignment horizontal="center" vertical="center"/>
    </xf>
    <xf numFmtId="41" fontId="9" fillId="0" borderId="0" xfId="1" applyFont="1" applyAlignment="1">
      <alignment vertical="center"/>
    </xf>
    <xf numFmtId="41" fontId="4" fillId="0" borderId="0" xfId="1" applyFont="1" applyFill="1" applyAlignment="1">
      <alignment vertical="center" shrinkToFit="1"/>
    </xf>
    <xf numFmtId="41" fontId="4" fillId="0" borderId="0" xfId="1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1" fontId="0" fillId="0" borderId="0" xfId="1" applyFont="1">
      <alignment vertical="center"/>
    </xf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0" fillId="0" borderId="0" xfId="0">
      <alignment vertical="center"/>
    </xf>
    <xf numFmtId="41" fontId="15" fillId="0" borderId="0" xfId="1" applyFont="1" applyFill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41" fontId="19" fillId="5" borderId="26" xfId="1" applyFont="1" applyFill="1" applyBorder="1" applyAlignment="1">
      <alignment horizontal="center" vertical="center" shrinkToFit="1"/>
    </xf>
    <xf numFmtId="177" fontId="18" fillId="0" borderId="0" xfId="0" applyNumberFormat="1" applyFont="1" applyAlignment="1">
      <alignment vertical="center"/>
    </xf>
    <xf numFmtId="177" fontId="19" fillId="5" borderId="37" xfId="1" applyNumberFormat="1" applyFont="1" applyFill="1" applyBorder="1" applyAlignment="1">
      <alignment horizontal="center" vertical="center" shrinkToFit="1"/>
    </xf>
    <xf numFmtId="177" fontId="6" fillId="0" borderId="0" xfId="1" applyNumberFormat="1" applyFont="1" applyAlignment="1">
      <alignment vertical="center" shrinkToFit="1"/>
    </xf>
    <xf numFmtId="177" fontId="5" fillId="0" borderId="0" xfId="1" applyNumberFormat="1" applyFont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15" fillId="0" borderId="0" xfId="1" applyNumberFormat="1" applyFont="1" applyFill="1" applyAlignment="1">
      <alignment horizontal="right" vertical="center"/>
    </xf>
    <xf numFmtId="178" fontId="6" fillId="0" borderId="0" xfId="1" applyNumberFormat="1" applyFont="1" applyAlignment="1">
      <alignment horizontal="right" vertical="center" shrinkToFit="1"/>
    </xf>
    <xf numFmtId="41" fontId="20" fillId="0" borderId="29" xfId="1" applyFont="1" applyFill="1" applyBorder="1" applyAlignment="1">
      <alignment horizontal="center" vertical="center" shrinkToFit="1"/>
    </xf>
    <xf numFmtId="178" fontId="20" fillId="0" borderId="63" xfId="1" applyNumberFormat="1" applyFont="1" applyFill="1" applyBorder="1" applyAlignment="1">
      <alignment vertical="center" shrinkToFit="1"/>
    </xf>
    <xf numFmtId="41" fontId="23" fillId="9" borderId="50" xfId="1" applyFont="1" applyFill="1" applyBorder="1" applyAlignment="1">
      <alignment vertical="center"/>
    </xf>
    <xf numFmtId="41" fontId="23" fillId="9" borderId="51" xfId="1" applyFont="1" applyFill="1" applyBorder="1" applyAlignment="1">
      <alignment vertical="center"/>
    </xf>
    <xf numFmtId="41" fontId="23" fillId="9" borderId="51" xfId="1" applyFont="1" applyFill="1" applyBorder="1" applyAlignment="1">
      <alignment horizontal="left" vertical="center"/>
    </xf>
    <xf numFmtId="41" fontId="23" fillId="9" borderId="52" xfId="1" applyFont="1" applyFill="1" applyBorder="1" applyAlignment="1">
      <alignment vertical="center"/>
    </xf>
    <xf numFmtId="41" fontId="23" fillId="9" borderId="25" xfId="1" applyFont="1" applyFill="1" applyBorder="1" applyAlignment="1">
      <alignment horizontal="left" vertical="center" shrinkToFit="1"/>
    </xf>
    <xf numFmtId="178" fontId="23" fillId="9" borderId="32" xfId="1" applyNumberFormat="1" applyFont="1" applyFill="1" applyBorder="1" applyAlignment="1">
      <alignment vertical="center" shrinkToFit="1"/>
    </xf>
    <xf numFmtId="41" fontId="21" fillId="0" borderId="33" xfId="1" applyFont="1" applyFill="1" applyBorder="1" applyAlignment="1">
      <alignment vertical="center" textRotation="255"/>
    </xf>
    <xf numFmtId="41" fontId="23" fillId="8" borderId="17" xfId="1" applyFont="1" applyFill="1" applyBorder="1" applyAlignment="1">
      <alignment vertical="center" shrinkToFit="1"/>
    </xf>
    <xf numFmtId="178" fontId="23" fillId="8" borderId="11" xfId="1" applyNumberFormat="1" applyFont="1" applyFill="1" applyBorder="1" applyAlignment="1">
      <alignment vertical="center" shrinkToFit="1"/>
    </xf>
    <xf numFmtId="41" fontId="21" fillId="0" borderId="14" xfId="1" applyFont="1" applyFill="1" applyBorder="1" applyAlignment="1">
      <alignment vertical="center" textRotation="255"/>
    </xf>
    <xf numFmtId="41" fontId="23" fillId="6" borderId="35" xfId="1" applyFont="1" applyFill="1" applyBorder="1" applyAlignment="1">
      <alignment vertical="center"/>
    </xf>
    <xf numFmtId="41" fontId="23" fillId="5" borderId="55" xfId="1" applyFont="1" applyFill="1" applyBorder="1" applyAlignment="1">
      <alignment horizontal="left" vertical="center"/>
    </xf>
    <xf numFmtId="41" fontId="23" fillId="5" borderId="36" xfId="1" applyFont="1" applyFill="1" applyBorder="1" applyAlignment="1">
      <alignment vertical="center"/>
    </xf>
    <xf numFmtId="178" fontId="23" fillId="5" borderId="20" xfId="1" applyNumberFormat="1" applyFont="1" applyFill="1" applyBorder="1" applyAlignment="1">
      <alignment vertical="center" shrinkToFit="1"/>
    </xf>
    <xf numFmtId="41" fontId="21" fillId="6" borderId="39" xfId="1" applyFont="1" applyFill="1" applyBorder="1" applyAlignment="1">
      <alignment horizontal="center" vertical="center"/>
    </xf>
    <xf numFmtId="41" fontId="21" fillId="6" borderId="21" xfId="1" applyFont="1" applyFill="1" applyBorder="1" applyAlignment="1">
      <alignment vertical="center"/>
    </xf>
    <xf numFmtId="41" fontId="23" fillId="8" borderId="19" xfId="1" applyFont="1" applyFill="1" applyBorder="1" applyAlignment="1">
      <alignment vertical="center" shrinkToFit="1"/>
    </xf>
    <xf numFmtId="178" fontId="23" fillId="8" borderId="20" xfId="1" applyNumberFormat="1" applyFont="1" applyFill="1" applyBorder="1" applyAlignment="1">
      <alignment vertical="center" shrinkToFit="1"/>
    </xf>
    <xf numFmtId="41" fontId="23" fillId="0" borderId="17" xfId="1" applyFont="1" applyFill="1" applyBorder="1" applyAlignment="1">
      <alignment horizontal="center" vertical="center"/>
    </xf>
    <xf numFmtId="41" fontId="23" fillId="5" borderId="35" xfId="1" applyFont="1" applyFill="1" applyBorder="1" applyAlignment="1">
      <alignment vertical="center"/>
    </xf>
    <xf numFmtId="41" fontId="23" fillId="5" borderId="36" xfId="1" applyFont="1" applyFill="1" applyBorder="1" applyAlignment="1">
      <alignment horizontal="left" vertical="center"/>
    </xf>
    <xf numFmtId="41" fontId="24" fillId="6" borderId="21" xfId="1" applyFont="1" applyFill="1" applyBorder="1" applyAlignment="1">
      <alignment vertical="center" shrinkToFit="1"/>
    </xf>
    <xf numFmtId="41" fontId="24" fillId="6" borderId="17" xfId="1" applyFont="1" applyFill="1" applyBorder="1" applyAlignment="1">
      <alignment vertical="center" shrinkToFit="1"/>
    </xf>
    <xf numFmtId="41" fontId="21" fillId="6" borderId="39" xfId="1" applyFont="1" applyFill="1" applyBorder="1" applyAlignment="1">
      <alignment vertical="center"/>
    </xf>
    <xf numFmtId="178" fontId="23" fillId="6" borderId="11" xfId="1" applyNumberFormat="1" applyFont="1" applyFill="1" applyBorder="1" applyAlignment="1">
      <alignment vertical="center" shrinkToFit="1"/>
    </xf>
    <xf numFmtId="41" fontId="23" fillId="8" borderId="35" xfId="1" applyFont="1" applyFill="1" applyBorder="1" applyAlignment="1">
      <alignment vertical="center"/>
    </xf>
    <xf numFmtId="41" fontId="23" fillId="8" borderId="55" xfId="1" applyFont="1" applyFill="1" applyBorder="1" applyAlignment="1">
      <alignment vertical="center"/>
    </xf>
    <xf numFmtId="41" fontId="23" fillId="8" borderId="36" xfId="1" applyFont="1" applyFill="1" applyBorder="1" applyAlignment="1">
      <alignment vertical="center"/>
    </xf>
    <xf numFmtId="41" fontId="23" fillId="8" borderId="19" xfId="1" applyNumberFormat="1" applyFont="1" applyFill="1" applyBorder="1" applyAlignment="1">
      <alignment vertical="center" shrinkToFit="1"/>
    </xf>
    <xf numFmtId="0" fontId="21" fillId="0" borderId="17" xfId="0" applyFont="1" applyBorder="1" applyAlignment="1">
      <alignment vertical="center"/>
    </xf>
    <xf numFmtId="41" fontId="23" fillId="0" borderId="21" xfId="1" applyFont="1" applyFill="1" applyBorder="1" applyAlignment="1">
      <alignment horizontal="left" vertical="center"/>
    </xf>
    <xf numFmtId="41" fontId="23" fillId="0" borderId="17" xfId="1" applyFont="1" applyFill="1" applyBorder="1" applyAlignment="1">
      <alignment horizontal="left" vertical="center"/>
    </xf>
    <xf numFmtId="41" fontId="23" fillId="8" borderId="40" xfId="1" applyFont="1" applyFill="1" applyBorder="1" applyAlignment="1">
      <alignment vertical="center"/>
    </xf>
    <xf numFmtId="41" fontId="23" fillId="8" borderId="60" xfId="1" applyFont="1" applyFill="1" applyBorder="1" applyAlignment="1">
      <alignment horizontal="left" vertical="center"/>
    </xf>
    <xf numFmtId="41" fontId="23" fillId="8" borderId="53" xfId="1" applyFont="1" applyFill="1" applyBorder="1" applyAlignment="1">
      <alignment vertical="center"/>
    </xf>
    <xf numFmtId="41" fontId="23" fillId="8" borderId="15" xfId="1" applyFont="1" applyFill="1" applyBorder="1" applyAlignment="1">
      <alignment vertical="center"/>
    </xf>
    <xf numFmtId="41" fontId="23" fillId="5" borderId="19" xfId="1" applyFont="1" applyFill="1" applyBorder="1" applyAlignment="1">
      <alignment vertical="center"/>
    </xf>
    <xf numFmtId="178" fontId="23" fillId="5" borderId="20" xfId="1" applyNumberFormat="1" applyFont="1" applyFill="1" applyBorder="1" applyAlignment="1">
      <alignment vertical="center"/>
    </xf>
    <xf numFmtId="0" fontId="21" fillId="0" borderId="39" xfId="0" applyFont="1" applyBorder="1" applyAlignment="1">
      <alignment vertical="center"/>
    </xf>
    <xf numFmtId="41" fontId="23" fillId="5" borderId="40" xfId="1" applyFont="1" applyFill="1" applyBorder="1" applyAlignment="1">
      <alignment vertical="center"/>
    </xf>
    <xf numFmtId="41" fontId="23" fillId="5" borderId="53" xfId="1" applyFont="1" applyFill="1" applyBorder="1" applyAlignment="1">
      <alignment horizontal="left" vertical="center"/>
    </xf>
    <xf numFmtId="41" fontId="23" fillId="5" borderId="15" xfId="0" applyNumberFormat="1" applyFont="1" applyFill="1" applyBorder="1" applyAlignment="1">
      <alignment vertical="center" shrinkToFit="1"/>
    </xf>
    <xf numFmtId="178" fontId="23" fillId="5" borderId="20" xfId="0" applyNumberFormat="1" applyFont="1" applyFill="1" applyBorder="1" applyAlignment="1">
      <alignment vertical="center" shrinkToFit="1"/>
    </xf>
    <xf numFmtId="41" fontId="23" fillId="0" borderId="21" xfId="1" applyFont="1" applyFill="1" applyBorder="1" applyAlignment="1">
      <alignment vertical="center"/>
    </xf>
    <xf numFmtId="41" fontId="23" fillId="0" borderId="15" xfId="1" applyFont="1" applyFill="1" applyBorder="1" applyAlignment="1">
      <alignment horizontal="center" vertical="center"/>
    </xf>
    <xf numFmtId="41" fontId="23" fillId="5" borderId="15" xfId="1" applyFont="1" applyFill="1" applyBorder="1" applyAlignment="1">
      <alignment vertical="center" shrinkToFit="1"/>
    </xf>
    <xf numFmtId="178" fontId="23" fillId="5" borderId="16" xfId="1" applyNumberFormat="1" applyFont="1" applyFill="1" applyBorder="1" applyAlignment="1">
      <alignment vertical="center" shrinkToFit="1"/>
    </xf>
    <xf numFmtId="41" fontId="21" fillId="0" borderId="17" xfId="1" applyFont="1" applyFill="1" applyBorder="1" applyAlignment="1">
      <alignment horizontal="center" vertical="center"/>
    </xf>
    <xf numFmtId="41" fontId="21" fillId="6" borderId="19" xfId="1" applyFont="1" applyFill="1" applyBorder="1" applyAlignment="1">
      <alignment vertical="center"/>
    </xf>
    <xf numFmtId="178" fontId="21" fillId="6" borderId="20" xfId="1" applyNumberFormat="1" applyFont="1" applyFill="1" applyBorder="1" applyAlignment="1">
      <alignment vertical="center" shrinkToFit="1"/>
    </xf>
    <xf numFmtId="41" fontId="21" fillId="0" borderId="17" xfId="1" applyFont="1" applyFill="1" applyBorder="1" applyAlignment="1">
      <alignment vertical="center"/>
    </xf>
    <xf numFmtId="41" fontId="21" fillId="6" borderId="17" xfId="1" applyFont="1" applyFill="1" applyBorder="1" applyAlignment="1">
      <alignment horizontal="left" vertical="center" shrinkToFit="1"/>
    </xf>
    <xf numFmtId="41" fontId="21" fillId="0" borderId="39" xfId="1" applyFont="1" applyFill="1" applyBorder="1" applyAlignment="1">
      <alignment vertical="center"/>
    </xf>
    <xf numFmtId="41" fontId="23" fillId="8" borderId="19" xfId="1" applyFont="1" applyFill="1" applyBorder="1" applyAlignment="1">
      <alignment vertical="center"/>
    </xf>
    <xf numFmtId="41" fontId="23" fillId="8" borderId="19" xfId="1" applyFont="1" applyFill="1" applyBorder="1" applyAlignment="1">
      <alignment horizontal="left" vertical="center"/>
    </xf>
    <xf numFmtId="41" fontId="21" fillId="0" borderId="21" xfId="1" applyFont="1" applyFill="1" applyBorder="1" applyAlignment="1">
      <alignment vertical="center"/>
    </xf>
    <xf numFmtId="41" fontId="23" fillId="0" borderId="14" xfId="1" applyFont="1" applyFill="1" applyBorder="1" applyAlignment="1">
      <alignment vertical="center" textRotation="255"/>
    </xf>
    <xf numFmtId="0" fontId="23" fillId="0" borderId="17" xfId="0" applyFont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41" fontId="21" fillId="0" borderId="0" xfId="1" applyFont="1" applyFill="1" applyBorder="1" applyAlignment="1">
      <alignment horizontal="left" vertical="center" shrinkToFit="1"/>
    </xf>
    <xf numFmtId="41" fontId="21" fillId="0" borderId="21" xfId="1" applyFont="1" applyFill="1" applyBorder="1" applyAlignment="1">
      <alignment horizontal="left" vertical="center" shrinkToFit="1"/>
    </xf>
    <xf numFmtId="41" fontId="21" fillId="0" borderId="17" xfId="1" applyFont="1" applyFill="1" applyBorder="1" applyAlignment="1">
      <alignment horizontal="left" vertical="center" shrinkToFit="1"/>
    </xf>
    <xf numFmtId="41" fontId="21" fillId="0" borderId="15" xfId="1" applyFont="1" applyFill="1" applyBorder="1" applyAlignment="1">
      <alignment horizontal="left" vertical="center" shrinkToFit="1"/>
    </xf>
    <xf numFmtId="41" fontId="21" fillId="0" borderId="39" xfId="1" applyFont="1" applyFill="1" applyBorder="1" applyAlignment="1">
      <alignment horizontal="left" vertical="center" shrinkToFit="1"/>
    </xf>
    <xf numFmtId="41" fontId="21" fillId="6" borderId="14" xfId="1" applyFont="1" applyFill="1" applyBorder="1" applyAlignment="1">
      <alignment vertical="center" textRotation="255"/>
    </xf>
    <xf numFmtId="0" fontId="21" fillId="6" borderId="17" xfId="0" applyFont="1" applyFill="1" applyBorder="1" applyAlignment="1">
      <alignment vertical="center"/>
    </xf>
    <xf numFmtId="41" fontId="21" fillId="0" borderId="17" xfId="1" applyFont="1" applyFill="1" applyBorder="1" applyAlignment="1">
      <alignment vertical="center" shrinkToFit="1"/>
    </xf>
    <xf numFmtId="41" fontId="26" fillId="0" borderId="0" xfId="1" applyFont="1" applyFill="1" applyAlignment="1">
      <alignment horizontal="left" vertical="center"/>
    </xf>
    <xf numFmtId="41" fontId="26" fillId="0" borderId="0" xfId="1" applyFont="1" applyFill="1" applyAlignment="1">
      <alignment horizontal="left" vertical="center" shrinkToFit="1"/>
    </xf>
    <xf numFmtId="41" fontId="26" fillId="0" borderId="0" xfId="1" applyFont="1" applyFill="1" applyAlignment="1">
      <alignment vertical="center" shrinkToFit="1"/>
    </xf>
    <xf numFmtId="178" fontId="27" fillId="0" borderId="0" xfId="0" applyNumberFormat="1" applyFont="1" applyAlignment="1">
      <alignment vertical="center"/>
    </xf>
    <xf numFmtId="41" fontId="20" fillId="6" borderId="29" xfId="1" applyFont="1" applyFill="1" applyBorder="1" applyAlignment="1">
      <alignment horizontal="right" vertical="center" shrinkToFit="1"/>
    </xf>
    <xf numFmtId="177" fontId="20" fillId="6" borderId="38" xfId="1" applyNumberFormat="1" applyFont="1" applyFill="1" applyBorder="1" applyAlignment="1">
      <alignment horizontal="right" vertical="center" shrinkToFit="1"/>
    </xf>
    <xf numFmtId="41" fontId="20" fillId="6" borderId="15" xfId="1" applyFont="1" applyFill="1" applyBorder="1" applyAlignment="1">
      <alignment horizontal="right" vertical="center" shrinkToFit="1"/>
    </xf>
    <xf numFmtId="41" fontId="20" fillId="6" borderId="19" xfId="1" applyFont="1" applyFill="1" applyBorder="1" applyAlignment="1">
      <alignment horizontal="right" vertical="center" shrinkToFit="1"/>
    </xf>
    <xf numFmtId="41" fontId="20" fillId="6" borderId="7" xfId="1" applyFont="1" applyFill="1" applyBorder="1" applyAlignment="1">
      <alignment horizontal="right" vertical="center" shrinkToFit="1"/>
    </xf>
    <xf numFmtId="0" fontId="21" fillId="6" borderId="0" xfId="0" applyFont="1" applyFill="1" applyAlignment="1">
      <alignment horizontal="center" vertical="center"/>
    </xf>
    <xf numFmtId="41" fontId="20" fillId="6" borderId="10" xfId="1" applyFont="1" applyFill="1" applyBorder="1" applyAlignment="1">
      <alignment horizontal="right" vertical="center" shrinkToFit="1"/>
    </xf>
    <xf numFmtId="177" fontId="20" fillId="6" borderId="81" xfId="1" applyNumberFormat="1" applyFont="1" applyFill="1" applyBorder="1" applyAlignment="1">
      <alignment horizontal="right" vertical="center" shrinkToFit="1"/>
    </xf>
    <xf numFmtId="41" fontId="21" fillId="6" borderId="79" xfId="1" applyFont="1" applyFill="1" applyBorder="1" applyAlignment="1">
      <alignment vertical="center" wrapText="1"/>
    </xf>
    <xf numFmtId="41" fontId="21" fillId="6" borderId="83" xfId="1" applyFont="1" applyFill="1" applyBorder="1" applyAlignment="1">
      <alignment vertical="center"/>
    </xf>
    <xf numFmtId="177" fontId="21" fillId="6" borderId="75" xfId="1" applyNumberFormat="1" applyFont="1" applyFill="1" applyBorder="1" applyAlignment="1">
      <alignment horizontal="right" vertical="center" shrinkToFit="1"/>
    </xf>
    <xf numFmtId="41" fontId="21" fillId="6" borderId="42" xfId="1" applyFont="1" applyFill="1" applyBorder="1" applyAlignment="1">
      <alignment vertical="center"/>
    </xf>
    <xf numFmtId="41" fontId="21" fillId="6" borderId="43" xfId="1" applyFont="1" applyFill="1" applyBorder="1" applyAlignment="1">
      <alignment vertical="center"/>
    </xf>
    <xf numFmtId="177" fontId="21" fillId="6" borderId="56" xfId="1" applyNumberFormat="1" applyFont="1" applyFill="1" applyBorder="1" applyAlignment="1">
      <alignment horizontal="right" vertical="center" shrinkToFit="1"/>
    </xf>
    <xf numFmtId="41" fontId="21" fillId="6" borderId="43" xfId="1" applyFont="1" applyFill="1" applyBorder="1" applyAlignment="1">
      <alignment horizontal="right" vertical="center" shrinkToFit="1"/>
    </xf>
    <xf numFmtId="41" fontId="21" fillId="6" borderId="45" xfId="1" applyFont="1" applyFill="1" applyBorder="1" applyAlignment="1">
      <alignment horizontal="right" vertical="center" shrinkToFit="1"/>
    </xf>
    <xf numFmtId="177" fontId="21" fillId="6" borderId="57" xfId="1" applyNumberFormat="1" applyFont="1" applyFill="1" applyBorder="1" applyAlignment="1">
      <alignment horizontal="right" vertical="center" shrinkToFit="1"/>
    </xf>
    <xf numFmtId="0" fontId="21" fillId="6" borderId="74" xfId="0" applyFont="1" applyFill="1" applyBorder="1" applyAlignment="1">
      <alignment horizontal="center" vertical="center"/>
    </xf>
    <xf numFmtId="41" fontId="21" fillId="6" borderId="86" xfId="1" applyFont="1" applyFill="1" applyBorder="1" applyAlignment="1">
      <alignment horizontal="left" vertical="center"/>
    </xf>
    <xf numFmtId="41" fontId="21" fillId="6" borderId="10" xfId="1" applyFont="1" applyFill="1" applyBorder="1" applyAlignment="1">
      <alignment horizontal="right" vertical="center" shrinkToFit="1"/>
    </xf>
    <xf numFmtId="177" fontId="21" fillId="6" borderId="23" xfId="1" applyNumberFormat="1" applyFont="1" applyFill="1" applyBorder="1" applyAlignment="1">
      <alignment horizontal="right" vertical="center" shrinkToFit="1"/>
    </xf>
    <xf numFmtId="41" fontId="21" fillId="6" borderId="67" xfId="1" applyFont="1" applyFill="1" applyBorder="1" applyAlignment="1">
      <alignment horizontal="left" vertical="center"/>
    </xf>
    <xf numFmtId="41" fontId="21" fillId="6" borderId="18" xfId="1" applyFont="1" applyFill="1" applyBorder="1" applyAlignment="1">
      <alignment horizontal="right" vertical="center" shrinkToFit="1"/>
    </xf>
    <xf numFmtId="177" fontId="21" fillId="6" borderId="22" xfId="1" applyNumberFormat="1" applyFont="1" applyFill="1" applyBorder="1" applyAlignment="1">
      <alignment horizontal="right" vertical="center" shrinkToFit="1"/>
    </xf>
    <xf numFmtId="41" fontId="21" fillId="6" borderId="42" xfId="1" applyFont="1" applyFill="1" applyBorder="1" applyAlignment="1">
      <alignment horizontal="left" vertical="center"/>
    </xf>
    <xf numFmtId="41" fontId="21" fillId="6" borderId="79" xfId="1" applyFont="1" applyFill="1" applyBorder="1" applyAlignment="1">
      <alignment vertical="center"/>
    </xf>
    <xf numFmtId="41" fontId="21" fillId="6" borderId="80" xfId="1" applyFont="1" applyFill="1" applyBorder="1" applyAlignment="1">
      <alignment horizontal="right" vertical="center" shrinkToFit="1"/>
    </xf>
    <xf numFmtId="177" fontId="21" fillId="6" borderId="82" xfId="1" applyNumberFormat="1" applyFont="1" applyFill="1" applyBorder="1" applyAlignment="1">
      <alignment horizontal="right" vertical="center" shrinkToFit="1"/>
    </xf>
    <xf numFmtId="41" fontId="21" fillId="6" borderId="67" xfId="1" applyFont="1" applyFill="1" applyBorder="1" applyAlignment="1">
      <alignment vertical="center"/>
    </xf>
    <xf numFmtId="41" fontId="21" fillId="6" borderId="44" xfId="1" applyFont="1" applyFill="1" applyBorder="1" applyAlignment="1">
      <alignment vertical="center" shrinkToFit="1"/>
    </xf>
    <xf numFmtId="0" fontId="31" fillId="0" borderId="0" xfId="0" applyFont="1" applyAlignment="1">
      <alignment horizontal="center" vertical="center"/>
    </xf>
    <xf numFmtId="41" fontId="32" fillId="0" borderId="0" xfId="1" applyFont="1" applyAlignment="1">
      <alignment vertical="center" shrinkToFit="1"/>
    </xf>
    <xf numFmtId="177" fontId="32" fillId="0" borderId="0" xfId="1" applyNumberFormat="1" applyFont="1" applyAlignment="1">
      <alignment vertical="center" shrinkToFi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1" fontId="21" fillId="0" borderId="21" xfId="1" applyFont="1" applyFill="1" applyBorder="1" applyAlignment="1">
      <alignment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/>
    </xf>
    <xf numFmtId="177" fontId="22" fillId="0" borderId="0" xfId="0" applyNumberFormat="1" applyFont="1" applyAlignment="1">
      <alignment vertical="center"/>
    </xf>
    <xf numFmtId="41" fontId="19" fillId="0" borderId="7" xfId="1" applyFont="1" applyFill="1" applyBorder="1" applyAlignment="1">
      <alignment horizontal="center" vertical="center" shrinkToFit="1"/>
    </xf>
    <xf numFmtId="178" fontId="19" fillId="0" borderId="8" xfId="1" applyNumberFormat="1" applyFont="1" applyFill="1" applyBorder="1" applyAlignment="1">
      <alignment horizontal="center" vertical="center" shrinkToFit="1"/>
    </xf>
    <xf numFmtId="41" fontId="19" fillId="6" borderId="33" xfId="1" applyFont="1" applyFill="1" applyBorder="1" applyAlignment="1">
      <alignment horizontal="center" vertical="center" shrinkToFit="1"/>
    </xf>
    <xf numFmtId="41" fontId="19" fillId="6" borderId="64" xfId="1" applyFont="1" applyFill="1" applyBorder="1" applyAlignment="1">
      <alignment horizontal="center" vertical="center" shrinkToFit="1"/>
    </xf>
    <xf numFmtId="177" fontId="19" fillId="6" borderId="75" xfId="1" applyNumberFormat="1" applyFont="1" applyFill="1" applyBorder="1" applyAlignment="1">
      <alignment horizontal="center" vertical="center" shrinkToFit="1"/>
    </xf>
    <xf numFmtId="41" fontId="21" fillId="0" borderId="41" xfId="1" applyFont="1" applyFill="1" applyBorder="1" applyAlignment="1">
      <alignment vertical="center" shrinkToFit="1"/>
    </xf>
    <xf numFmtId="178" fontId="21" fillId="6" borderId="88" xfId="1" applyNumberFormat="1" applyFont="1" applyFill="1" applyBorder="1" applyAlignment="1">
      <alignment vertical="center" shrinkToFit="1"/>
    </xf>
    <xf numFmtId="178" fontId="21" fillId="6" borderId="89" xfId="1" applyNumberFormat="1" applyFont="1" applyFill="1" applyBorder="1" applyAlignment="1">
      <alignment vertical="center" shrinkToFit="1"/>
    </xf>
    <xf numFmtId="178" fontId="23" fillId="8" borderId="16" xfId="1" applyNumberFormat="1" applyFont="1" applyFill="1" applyBorder="1" applyAlignment="1">
      <alignment vertical="center"/>
    </xf>
    <xf numFmtId="41" fontId="21" fillId="6" borderId="17" xfId="1" applyFont="1" applyFill="1" applyBorder="1" applyAlignment="1">
      <alignment vertical="center" shrinkToFit="1"/>
    </xf>
    <xf numFmtId="41" fontId="21" fillId="6" borderId="15" xfId="1" applyFont="1" applyFill="1" applyBorder="1" applyAlignment="1">
      <alignment vertical="center" shrinkToFit="1"/>
    </xf>
    <xf numFmtId="41" fontId="21" fillId="6" borderId="21" xfId="0" applyNumberFormat="1" applyFont="1" applyFill="1" applyBorder="1" applyAlignment="1">
      <alignment vertical="center" shrinkToFit="1"/>
    </xf>
    <xf numFmtId="41" fontId="21" fillId="6" borderId="17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41" fontId="23" fillId="5" borderId="19" xfId="1" applyFont="1" applyFill="1" applyBorder="1" applyAlignment="1">
      <alignment vertical="center" shrinkToFit="1"/>
    </xf>
    <xf numFmtId="41" fontId="21" fillId="6" borderId="17" xfId="1" applyFont="1" applyFill="1" applyBorder="1" applyAlignment="1">
      <alignment vertical="center"/>
    </xf>
    <xf numFmtId="178" fontId="21" fillId="6" borderId="11" xfId="1" applyNumberFormat="1" applyFont="1" applyFill="1" applyBorder="1" applyAlignment="1">
      <alignment vertical="center" shrinkToFit="1"/>
    </xf>
    <xf numFmtId="41" fontId="21" fillId="0" borderId="14" xfId="1" applyFont="1" applyFill="1" applyBorder="1" applyAlignment="1">
      <alignment horizontal="center" vertical="center"/>
    </xf>
    <xf numFmtId="178" fontId="21" fillId="6" borderId="16" xfId="1" applyNumberFormat="1" applyFont="1" applyFill="1" applyBorder="1" applyAlignment="1">
      <alignment vertical="center" shrinkToFit="1"/>
    </xf>
    <xf numFmtId="41" fontId="23" fillId="0" borderId="17" xfId="1" applyFont="1" applyFill="1" applyBorder="1" applyAlignment="1">
      <alignment vertical="center"/>
    </xf>
    <xf numFmtId="41" fontId="23" fillId="0" borderId="39" xfId="1" applyFont="1" applyFill="1" applyBorder="1" applyAlignment="1">
      <alignment vertical="center"/>
    </xf>
    <xf numFmtId="41" fontId="23" fillId="5" borderId="19" xfId="1" applyFont="1" applyFill="1" applyBorder="1" applyAlignment="1">
      <alignment horizontal="left" vertical="center" shrinkToFit="1"/>
    </xf>
    <xf numFmtId="41" fontId="21" fillId="6" borderId="85" xfId="1" applyFont="1" applyFill="1" applyBorder="1" applyAlignment="1">
      <alignment vertical="center"/>
    </xf>
    <xf numFmtId="41" fontId="23" fillId="8" borderId="15" xfId="1" applyFont="1" applyFill="1" applyBorder="1" applyAlignment="1">
      <alignment vertical="center" shrinkToFit="1"/>
    </xf>
    <xf numFmtId="41" fontId="35" fillId="5" borderId="21" xfId="1" applyFont="1" applyFill="1" applyBorder="1" applyAlignment="1">
      <alignment horizontal="center" vertical="center" shrinkToFit="1"/>
    </xf>
    <xf numFmtId="178" fontId="35" fillId="5" borderId="31" xfId="1" applyNumberFormat="1" applyFont="1" applyFill="1" applyBorder="1" applyAlignment="1">
      <alignment horizontal="center" vertical="center" shrinkToFit="1"/>
    </xf>
    <xf numFmtId="41" fontId="35" fillId="2" borderId="10" xfId="1" applyFont="1" applyFill="1" applyBorder="1" applyAlignment="1">
      <alignment horizontal="center" vertical="center" shrinkToFit="1"/>
    </xf>
    <xf numFmtId="178" fontId="35" fillId="2" borderId="23" xfId="1" applyNumberFormat="1" applyFont="1" applyFill="1" applyBorder="1" applyAlignment="1">
      <alignment horizontal="right" vertical="center" shrinkToFit="1"/>
    </xf>
    <xf numFmtId="41" fontId="35" fillId="0" borderId="15" xfId="1" applyFont="1" applyBorder="1" applyAlignment="1">
      <alignment horizontal="right" vertical="center" shrinkToFit="1"/>
    </xf>
    <xf numFmtId="178" fontId="35" fillId="0" borderId="16" xfId="1" applyNumberFormat="1" applyFont="1" applyBorder="1" applyAlignment="1">
      <alignment horizontal="right" vertical="center" shrinkToFit="1"/>
    </xf>
    <xf numFmtId="41" fontId="35" fillId="0" borderId="19" xfId="1" applyFont="1" applyBorder="1" applyAlignment="1">
      <alignment horizontal="right" vertical="center" shrinkToFit="1"/>
    </xf>
    <xf numFmtId="178" fontId="35" fillId="0" borderId="20" xfId="1" applyNumberFormat="1" applyFont="1" applyBorder="1" applyAlignment="1">
      <alignment horizontal="right" vertical="center" shrinkToFit="1"/>
    </xf>
    <xf numFmtId="41" fontId="35" fillId="0" borderId="7" xfId="1" applyFont="1" applyBorder="1" applyAlignment="1">
      <alignment horizontal="right" vertical="center" shrinkToFit="1"/>
    </xf>
    <xf numFmtId="178" fontId="35" fillId="0" borderId="8" xfId="1" applyNumberFormat="1" applyFont="1" applyBorder="1" applyAlignment="1">
      <alignment horizontal="right" vertical="center" shrinkToFit="1"/>
    </xf>
    <xf numFmtId="41" fontId="35" fillId="5" borderId="33" xfId="1" applyFont="1" applyFill="1" applyBorder="1" applyAlignment="1">
      <alignment horizontal="center" vertical="center"/>
    </xf>
    <xf numFmtId="41" fontId="35" fillId="5" borderId="62" xfId="1" applyFont="1" applyFill="1" applyBorder="1" applyAlignment="1">
      <alignment horizontal="center" vertical="center"/>
    </xf>
    <xf numFmtId="41" fontId="35" fillId="5" borderId="62" xfId="1" applyFont="1" applyFill="1" applyBorder="1" applyAlignment="1">
      <alignment horizontal="center" vertical="center" shrinkToFit="1"/>
    </xf>
    <xf numFmtId="41" fontId="35" fillId="5" borderId="64" xfId="1" applyFont="1" applyFill="1" applyBorder="1" applyAlignment="1">
      <alignment horizontal="center" vertical="center" shrinkToFit="1"/>
    </xf>
    <xf numFmtId="178" fontId="35" fillId="5" borderId="65" xfId="1" applyNumberFormat="1" applyFont="1" applyFill="1" applyBorder="1" applyAlignment="1">
      <alignment horizontal="center" vertical="center" shrinkToFit="1"/>
    </xf>
    <xf numFmtId="41" fontId="30" fillId="0" borderId="19" xfId="1" applyFont="1" applyFill="1" applyBorder="1" applyAlignment="1">
      <alignment vertical="center"/>
    </xf>
    <xf numFmtId="41" fontId="30" fillId="0" borderId="19" xfId="1" applyFont="1" applyBorder="1" applyAlignment="1">
      <alignment horizontal="right" vertical="center" shrinkToFit="1"/>
    </xf>
    <xf numFmtId="41" fontId="30" fillId="0" borderId="19" xfId="1" applyFont="1" applyBorder="1" applyAlignment="1">
      <alignment vertical="center" shrinkToFit="1"/>
    </xf>
    <xf numFmtId="41" fontId="30" fillId="0" borderId="7" xfId="1" applyFont="1" applyFill="1" applyBorder="1" applyAlignment="1">
      <alignment horizontal="right" vertical="center" shrinkToFit="1"/>
    </xf>
    <xf numFmtId="178" fontId="30" fillId="0" borderId="8" xfId="1" applyNumberFormat="1" applyFont="1" applyFill="1" applyBorder="1" applyAlignment="1">
      <alignment horizontal="right" vertical="center" shrinkToFit="1"/>
    </xf>
    <xf numFmtId="41" fontId="30" fillId="0" borderId="19" xfId="1" applyFont="1" applyFill="1" applyBorder="1" applyAlignment="1">
      <alignment horizontal="right" vertical="center" shrinkToFit="1"/>
    </xf>
    <xf numFmtId="178" fontId="30" fillId="0" borderId="20" xfId="1" applyNumberFormat="1" applyFont="1" applyFill="1" applyBorder="1" applyAlignment="1">
      <alignment horizontal="right" vertical="center" shrinkToFit="1"/>
    </xf>
    <xf numFmtId="41" fontId="30" fillId="0" borderId="19" xfId="1" applyFont="1" applyFill="1" applyBorder="1" applyAlignment="1">
      <alignment horizontal="left" vertical="center"/>
    </xf>
    <xf numFmtId="41" fontId="30" fillId="0" borderId="7" xfId="1" applyFont="1" applyFill="1" applyBorder="1" applyAlignment="1">
      <alignment horizontal="left" vertical="center"/>
    </xf>
    <xf numFmtId="41" fontId="30" fillId="0" borderId="4" xfId="1" applyFont="1" applyFill="1" applyBorder="1" applyAlignment="1">
      <alignment horizontal="left" vertical="center"/>
    </xf>
    <xf numFmtId="41" fontId="30" fillId="6" borderId="19" xfId="1" applyFont="1" applyFill="1" applyBorder="1" applyAlignment="1">
      <alignment horizontal="right" vertical="center" shrinkToFit="1"/>
    </xf>
    <xf numFmtId="178" fontId="30" fillId="6" borderId="20" xfId="1" applyNumberFormat="1" applyFont="1" applyFill="1" applyBorder="1" applyAlignment="1">
      <alignment horizontal="right" vertical="center" shrinkToFit="1"/>
    </xf>
    <xf numFmtId="41" fontId="36" fillId="0" borderId="19" xfId="1" applyFont="1" applyFill="1" applyBorder="1" applyAlignment="1">
      <alignment vertical="center"/>
    </xf>
    <xf numFmtId="41" fontId="21" fillId="0" borderId="39" xfId="1" applyFont="1" applyFill="1" applyBorder="1" applyAlignment="1">
      <alignment horizontal="right" vertical="center" shrinkToFit="1"/>
    </xf>
    <xf numFmtId="41" fontId="21" fillId="0" borderId="17" xfId="1" applyFont="1" applyFill="1" applyBorder="1" applyAlignment="1">
      <alignment horizontal="right" vertical="center" shrinkToFit="1"/>
    </xf>
    <xf numFmtId="41" fontId="21" fillId="0" borderId="19" xfId="1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41" fontId="21" fillId="0" borderId="25" xfId="1" applyFont="1" applyFill="1" applyBorder="1" applyAlignment="1">
      <alignment vertical="center"/>
    </xf>
    <xf numFmtId="41" fontId="21" fillId="0" borderId="21" xfId="9" applyFont="1" applyFill="1" applyBorder="1" applyAlignment="1">
      <alignment vertical="center" shrinkToFit="1"/>
    </xf>
    <xf numFmtId="0" fontId="13" fillId="0" borderId="0" xfId="0" applyFont="1" applyFill="1" applyAlignment="1">
      <alignment vertical="center"/>
    </xf>
    <xf numFmtId="41" fontId="21" fillId="0" borderId="9" xfId="1" applyFont="1" applyFill="1" applyBorder="1" applyAlignment="1">
      <alignment vertical="center"/>
    </xf>
    <xf numFmtId="41" fontId="22" fillId="0" borderId="21" xfId="1" applyFont="1" applyFill="1" applyBorder="1" applyAlignment="1">
      <alignment vertical="center"/>
    </xf>
    <xf numFmtId="41" fontId="22" fillId="0" borderId="15" xfId="1" applyFont="1" applyFill="1" applyBorder="1" applyAlignment="1">
      <alignment vertical="center" shrinkToFit="1"/>
    </xf>
    <xf numFmtId="41" fontId="15" fillId="0" borderId="0" xfId="1" applyFont="1" applyFill="1" applyAlignment="1">
      <alignment horizontal="center" vertical="center"/>
    </xf>
    <xf numFmtId="177" fontId="21" fillId="6" borderId="22" xfId="1" applyNumberFormat="1" applyFont="1" applyFill="1" applyBorder="1" applyAlignment="1">
      <alignment horizontal="right" vertical="center" shrinkToFit="1"/>
    </xf>
    <xf numFmtId="0" fontId="21" fillId="6" borderId="74" xfId="0" applyFont="1" applyFill="1" applyBorder="1" applyAlignment="1">
      <alignment horizontal="center" vertical="center"/>
    </xf>
    <xf numFmtId="41" fontId="30" fillId="0" borderId="4" xfId="1" applyFont="1" applyFill="1" applyBorder="1" applyAlignment="1">
      <alignment vertical="center" shrinkToFit="1"/>
    </xf>
    <xf numFmtId="178" fontId="30" fillId="0" borderId="71" xfId="1" applyNumberFormat="1" applyFont="1" applyFill="1" applyBorder="1" applyAlignment="1">
      <alignment horizontal="right" vertical="center" shrinkToFit="1"/>
    </xf>
    <xf numFmtId="41" fontId="30" fillId="0" borderId="7" xfId="1" applyFont="1" applyBorder="1" applyAlignment="1">
      <alignment horizontal="right" vertical="center" shrinkToFit="1"/>
    </xf>
    <xf numFmtId="41" fontId="35" fillId="0" borderId="64" xfId="1" applyFont="1" applyFill="1" applyBorder="1" applyAlignment="1">
      <alignment vertical="center"/>
    </xf>
    <xf numFmtId="178" fontId="35" fillId="0" borderId="65" xfId="1" applyNumberFormat="1" applyFont="1" applyFill="1" applyBorder="1" applyAlignment="1">
      <alignment horizontal="right" vertical="center"/>
    </xf>
    <xf numFmtId="41" fontId="30" fillId="0" borderId="7" xfId="1" applyFont="1" applyBorder="1" applyAlignment="1">
      <alignment vertical="center" shrinkToFit="1"/>
    </xf>
    <xf numFmtId="41" fontId="30" fillId="0" borderId="86" xfId="1" applyFont="1" applyBorder="1" applyAlignment="1">
      <alignment horizontal="center" vertical="center"/>
    </xf>
    <xf numFmtId="41" fontId="30" fillId="0" borderId="10" xfId="1" applyFont="1" applyBorder="1" applyAlignment="1">
      <alignment vertical="center"/>
    </xf>
    <xf numFmtId="41" fontId="30" fillId="0" borderId="10" xfId="1" applyFont="1" applyBorder="1" applyAlignment="1">
      <alignment horizontal="right" vertical="center" shrinkToFit="1"/>
    </xf>
    <xf numFmtId="178" fontId="30" fillId="0" borderId="23" xfId="1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vertical="center"/>
    </xf>
    <xf numFmtId="41" fontId="21" fillId="6" borderId="14" xfId="1" applyFont="1" applyFill="1" applyBorder="1" applyAlignment="1">
      <alignment vertical="center"/>
    </xf>
    <xf numFmtId="41" fontId="21" fillId="6" borderId="86" xfId="1" applyFont="1" applyFill="1" applyBorder="1" applyAlignment="1">
      <alignment vertical="center"/>
    </xf>
    <xf numFmtId="41" fontId="21" fillId="6" borderId="10" xfId="1" applyFont="1" applyFill="1" applyBorder="1" applyAlignment="1">
      <alignment vertical="center"/>
    </xf>
    <xf numFmtId="41" fontId="21" fillId="6" borderId="44" xfId="1" applyFont="1" applyFill="1" applyBorder="1" applyAlignment="1">
      <alignment vertical="center"/>
    </xf>
    <xf numFmtId="41" fontId="30" fillId="0" borderId="14" xfId="1" applyFont="1" applyBorder="1" applyAlignment="1">
      <alignment horizontal="center" vertical="center"/>
    </xf>
    <xf numFmtId="41" fontId="30" fillId="0" borderId="97" xfId="1" applyFont="1" applyBorder="1" applyAlignment="1">
      <alignment horizontal="center" vertical="center"/>
    </xf>
    <xf numFmtId="41" fontId="30" fillId="0" borderId="73" xfId="1" applyFont="1" applyBorder="1" applyAlignment="1">
      <alignment horizontal="center" vertical="center"/>
    </xf>
    <xf numFmtId="41" fontId="21" fillId="6" borderId="21" xfId="1" applyFont="1" applyFill="1" applyBorder="1" applyAlignment="1">
      <alignment horizontal="center" vertical="center"/>
    </xf>
    <xf numFmtId="177" fontId="21" fillId="6" borderId="22" xfId="1" applyNumberFormat="1" applyFont="1" applyFill="1" applyBorder="1" applyAlignment="1">
      <alignment horizontal="right" vertical="center" shrinkToFit="1"/>
    </xf>
    <xf numFmtId="0" fontId="21" fillId="6" borderId="68" xfId="0" applyFont="1" applyFill="1" applyBorder="1" applyAlignment="1">
      <alignment horizontal="center" vertical="center"/>
    </xf>
    <xf numFmtId="41" fontId="30" fillId="0" borderId="17" xfId="1" applyFont="1" applyBorder="1" applyAlignment="1">
      <alignment vertical="center"/>
    </xf>
    <xf numFmtId="41" fontId="30" fillId="0" borderId="17" xfId="1" applyFont="1" applyBorder="1" applyAlignment="1">
      <alignment horizontal="right" vertical="center" shrinkToFit="1"/>
    </xf>
    <xf numFmtId="178" fontId="30" fillId="0" borderId="11" xfId="1" applyNumberFormat="1" applyFont="1" applyFill="1" applyBorder="1" applyAlignment="1">
      <alignment horizontal="right" vertical="center" shrinkToFit="1"/>
    </xf>
    <xf numFmtId="41" fontId="30" fillId="0" borderId="15" xfId="1" applyFont="1" applyFill="1" applyBorder="1" applyAlignment="1">
      <alignment horizontal="left" vertical="center"/>
    </xf>
    <xf numFmtId="41" fontId="30" fillId="6" borderId="15" xfId="1" applyFont="1" applyFill="1" applyBorder="1" applyAlignment="1">
      <alignment horizontal="right" vertical="center" shrinkToFit="1"/>
    </xf>
    <xf numFmtId="178" fontId="30" fillId="6" borderId="16" xfId="1" applyNumberFormat="1" applyFont="1" applyFill="1" applyBorder="1" applyAlignment="1">
      <alignment horizontal="right" vertical="center" shrinkToFit="1"/>
    </xf>
    <xf numFmtId="41" fontId="30" fillId="0" borderId="4" xfId="1" applyFont="1" applyBorder="1" applyAlignment="1">
      <alignment horizontal="right" vertical="center" shrinkToFit="1"/>
    </xf>
    <xf numFmtId="41" fontId="21" fillId="0" borderId="19" xfId="1" applyFont="1" applyFill="1" applyBorder="1" applyAlignment="1">
      <alignment horizontal="right" vertical="center" shrinkToFit="1"/>
    </xf>
    <xf numFmtId="41" fontId="21" fillId="6" borderId="19" xfId="1" applyFont="1" applyFill="1" applyBorder="1" applyAlignment="1">
      <alignment horizontal="left" vertical="center"/>
    </xf>
    <xf numFmtId="41" fontId="21" fillId="0" borderId="19" xfId="1" applyFont="1" applyBorder="1" applyAlignment="1">
      <alignment horizontal="right" vertical="center" shrinkToFit="1"/>
    </xf>
    <xf numFmtId="41" fontId="21" fillId="6" borderId="19" xfId="1" applyFont="1" applyFill="1" applyBorder="1" applyAlignment="1">
      <alignment vertical="center" shrinkToFit="1"/>
    </xf>
    <xf numFmtId="41" fontId="30" fillId="0" borderId="4" xfId="1" applyFont="1" applyFill="1" applyBorder="1" applyAlignment="1">
      <alignment vertical="center"/>
    </xf>
    <xf numFmtId="41" fontId="25" fillId="6" borderId="19" xfId="1" applyFont="1" applyFill="1" applyBorder="1" applyAlignment="1">
      <alignment vertical="center" shrinkToFit="1"/>
    </xf>
    <xf numFmtId="41" fontId="30" fillId="0" borderId="6" xfId="1" applyFont="1" applyBorder="1" applyAlignment="1">
      <alignment vertical="center"/>
    </xf>
    <xf numFmtId="41" fontId="21" fillId="6" borderId="19" xfId="1" applyFont="1" applyFill="1" applyBorder="1" applyAlignment="1">
      <alignment horizontal="center" vertical="center" shrinkToFit="1"/>
    </xf>
    <xf numFmtId="178" fontId="23" fillId="6" borderId="20" xfId="1" applyNumberFormat="1" applyFont="1" applyFill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41" fontId="20" fillId="3" borderId="25" xfId="1" applyFont="1" applyFill="1" applyBorder="1" applyAlignment="1">
      <alignment vertical="center" shrinkToFit="1"/>
    </xf>
    <xf numFmtId="41" fontId="20" fillId="5" borderId="19" xfId="1" applyFont="1" applyFill="1" applyBorder="1" applyAlignment="1">
      <alignment vertical="center" shrinkToFit="1"/>
    </xf>
    <xf numFmtId="41" fontId="21" fillId="6" borderId="90" xfId="1" applyFont="1" applyFill="1" applyBorder="1" applyAlignment="1">
      <alignment vertical="center" shrinkToFit="1"/>
    </xf>
    <xf numFmtId="41" fontId="21" fillId="6" borderId="95" xfId="1" applyFont="1" applyFill="1" applyBorder="1" applyAlignment="1">
      <alignment vertical="center"/>
    </xf>
    <xf numFmtId="41" fontId="21" fillId="0" borderId="90" xfId="1" applyFont="1" applyFill="1" applyBorder="1" applyAlignment="1">
      <alignment vertical="center" shrinkToFit="1"/>
    </xf>
    <xf numFmtId="41" fontId="20" fillId="4" borderId="19" xfId="1" applyFont="1" applyFill="1" applyBorder="1" applyAlignment="1">
      <alignment vertical="center" shrinkToFit="1"/>
    </xf>
    <xf numFmtId="41" fontId="21" fillId="6" borderId="43" xfId="1" applyFont="1" applyFill="1" applyBorder="1" applyAlignment="1">
      <alignment vertical="center" shrinkToFit="1"/>
    </xf>
    <xf numFmtId="41" fontId="21" fillId="6" borderId="91" xfId="1" applyFont="1" applyFill="1" applyBorder="1" applyAlignment="1">
      <alignment vertical="center" shrinkToFit="1"/>
    </xf>
    <xf numFmtId="41" fontId="42" fillId="5" borderId="19" xfId="1" applyFont="1" applyFill="1" applyBorder="1" applyAlignment="1">
      <alignment vertical="center" shrinkToFit="1"/>
    </xf>
    <xf numFmtId="41" fontId="22" fillId="6" borderId="90" xfId="1" applyFont="1" applyFill="1" applyBorder="1" applyAlignment="1">
      <alignment vertical="center" shrinkToFit="1"/>
    </xf>
    <xf numFmtId="41" fontId="20" fillId="5" borderId="19" xfId="1" applyFont="1" applyFill="1" applyBorder="1" applyAlignment="1">
      <alignment vertical="center"/>
    </xf>
    <xf numFmtId="41" fontId="20" fillId="7" borderId="19" xfId="1" applyFont="1" applyFill="1" applyBorder="1" applyAlignment="1">
      <alignment vertical="center"/>
    </xf>
    <xf numFmtId="41" fontId="20" fillId="7" borderId="15" xfId="0" applyNumberFormat="1" applyFont="1" applyFill="1" applyBorder="1" applyAlignment="1">
      <alignment vertical="center" shrinkToFit="1"/>
    </xf>
    <xf numFmtId="41" fontId="20" fillId="7" borderId="19" xfId="1" applyFont="1" applyFill="1" applyBorder="1" applyAlignment="1">
      <alignment vertical="center" shrinkToFit="1"/>
    </xf>
    <xf numFmtId="41" fontId="20" fillId="7" borderId="15" xfId="1" applyFont="1" applyFill="1" applyBorder="1" applyAlignment="1">
      <alignment vertical="center" shrinkToFit="1"/>
    </xf>
    <xf numFmtId="41" fontId="21" fillId="6" borderId="90" xfId="1" applyFont="1" applyFill="1" applyBorder="1" applyAlignment="1">
      <alignment vertical="center"/>
    </xf>
    <xf numFmtId="41" fontId="20" fillId="7" borderId="15" xfId="1" applyFont="1" applyFill="1" applyBorder="1" applyAlignment="1">
      <alignment vertical="center"/>
    </xf>
    <xf numFmtId="41" fontId="22" fillId="0" borderId="90" xfId="8" applyFont="1" applyFill="1" applyBorder="1" applyAlignment="1">
      <alignment horizontal="center" vertical="center"/>
    </xf>
    <xf numFmtId="41" fontId="20" fillId="7" borderId="19" xfId="0" applyNumberFormat="1" applyFont="1" applyFill="1" applyBorder="1" applyAlignment="1">
      <alignment vertical="center" shrinkToFit="1"/>
    </xf>
    <xf numFmtId="41" fontId="22" fillId="0" borderId="90" xfId="8" applyFont="1" applyFill="1" applyBorder="1">
      <alignment vertical="center"/>
    </xf>
    <xf numFmtId="41" fontId="21" fillId="0" borderId="90" xfId="0" applyNumberFormat="1" applyFont="1" applyFill="1" applyBorder="1" applyAlignment="1">
      <alignment vertical="center" shrinkToFit="1"/>
    </xf>
    <xf numFmtId="41" fontId="20" fillId="5" borderId="19" xfId="1" applyFont="1" applyFill="1" applyBorder="1" applyAlignment="1">
      <alignment horizontal="right" vertical="center" shrinkToFit="1"/>
    </xf>
    <xf numFmtId="41" fontId="20" fillId="7" borderId="19" xfId="1" applyFont="1" applyFill="1" applyBorder="1" applyAlignment="1">
      <alignment horizontal="right" vertical="center" shrinkToFit="1"/>
    </xf>
    <xf numFmtId="41" fontId="21" fillId="6" borderId="90" xfId="1" applyFont="1" applyFill="1" applyBorder="1" applyAlignment="1">
      <alignment horizontal="right" vertical="center"/>
    </xf>
    <xf numFmtId="41" fontId="21" fillId="0" borderId="80" xfId="1" applyFont="1" applyFill="1" applyBorder="1" applyAlignment="1">
      <alignment horizontal="center" vertical="center"/>
    </xf>
    <xf numFmtId="41" fontId="21" fillId="0" borderId="43" xfId="1" applyFont="1" applyFill="1" applyBorder="1" applyAlignment="1">
      <alignment horizontal="center" vertical="center"/>
    </xf>
    <xf numFmtId="41" fontId="21" fillId="0" borderId="45" xfId="1" applyFont="1" applyFill="1" applyBorder="1" applyAlignment="1">
      <alignment horizontal="center" vertical="center"/>
    </xf>
    <xf numFmtId="41" fontId="30" fillId="0" borderId="21" xfId="1" applyFont="1" applyFill="1" applyBorder="1" applyAlignment="1">
      <alignment vertical="center" shrinkToFit="1"/>
    </xf>
    <xf numFmtId="41" fontId="22" fillId="6" borderId="21" xfId="1" applyFont="1" applyFill="1" applyBorder="1" applyAlignment="1">
      <alignment vertical="center" shrinkToFit="1"/>
    </xf>
    <xf numFmtId="41" fontId="30" fillId="0" borderId="19" xfId="1" applyFont="1" applyFill="1" applyBorder="1" applyAlignment="1">
      <alignment vertical="center" shrinkToFit="1"/>
    </xf>
    <xf numFmtId="41" fontId="22" fillId="6" borderId="19" xfId="1" applyFont="1" applyFill="1" applyBorder="1" applyAlignment="1">
      <alignment vertical="center" shrinkToFit="1"/>
    </xf>
    <xf numFmtId="41" fontId="22" fillId="6" borderId="19" xfId="1" applyFont="1" applyFill="1" applyBorder="1" applyAlignment="1">
      <alignment vertical="center"/>
    </xf>
    <xf numFmtId="41" fontId="21" fillId="0" borderId="19" xfId="1" applyFont="1" applyFill="1" applyBorder="1" applyAlignment="1">
      <alignment horizontal="center" vertical="center" shrinkToFit="1"/>
    </xf>
    <xf numFmtId="41" fontId="36" fillId="0" borderId="4" xfId="1" applyFont="1" applyFill="1" applyBorder="1" applyAlignment="1">
      <alignment vertical="center"/>
    </xf>
    <xf numFmtId="41" fontId="30" fillId="0" borderId="4" xfId="1" applyFont="1" applyFill="1" applyBorder="1" applyAlignment="1">
      <alignment horizontal="right" vertical="center" shrinkToFit="1"/>
    </xf>
    <xf numFmtId="41" fontId="30" fillId="0" borderId="33" xfId="1" applyFont="1" applyFill="1" applyBorder="1" applyAlignment="1">
      <alignment vertical="center" textRotation="255"/>
    </xf>
    <xf numFmtId="41" fontId="20" fillId="4" borderId="64" xfId="1" applyFont="1" applyFill="1" applyBorder="1" applyAlignment="1">
      <alignment vertical="center" shrinkToFit="1"/>
    </xf>
    <xf numFmtId="177" fontId="20" fillId="4" borderId="65" xfId="1" applyNumberFormat="1" applyFont="1" applyFill="1" applyBorder="1" applyAlignment="1">
      <alignment horizontal="right" vertical="center" shrinkToFit="1"/>
    </xf>
    <xf numFmtId="41" fontId="30" fillId="0" borderId="14" xfId="1" applyFont="1" applyFill="1" applyBorder="1" applyAlignment="1">
      <alignment vertical="center" textRotation="255"/>
    </xf>
    <xf numFmtId="177" fontId="20" fillId="5" borderId="20" xfId="1" applyNumberFormat="1" applyFont="1" applyFill="1" applyBorder="1" applyAlignment="1">
      <alignment vertical="center" shrinkToFit="1"/>
    </xf>
    <xf numFmtId="177" fontId="21" fillId="0" borderId="100" xfId="1" applyNumberFormat="1" applyFont="1" applyFill="1" applyBorder="1" applyAlignment="1">
      <alignment vertical="center" shrinkToFit="1"/>
    </xf>
    <xf numFmtId="177" fontId="21" fillId="0" borderId="56" xfId="1" applyNumberFormat="1" applyFont="1" applyFill="1" applyBorder="1" applyAlignment="1">
      <alignment vertical="center" shrinkToFit="1"/>
    </xf>
    <xf numFmtId="177" fontId="20" fillId="4" borderId="20" xfId="1" applyNumberFormat="1" applyFont="1" applyFill="1" applyBorder="1" applyAlignment="1">
      <alignment vertical="center" shrinkToFit="1"/>
    </xf>
    <xf numFmtId="41" fontId="30" fillId="0" borderId="96" xfId="1" applyFont="1" applyFill="1" applyBorder="1" applyAlignment="1">
      <alignment horizontal="center" vertical="center"/>
    </xf>
    <xf numFmtId="177" fontId="21" fillId="0" borderId="20" xfId="1" applyNumberFormat="1" applyFont="1" applyFill="1" applyBorder="1" applyAlignment="1">
      <alignment vertical="center" shrinkToFit="1"/>
    </xf>
    <xf numFmtId="41" fontId="30" fillId="0" borderId="14" xfId="1" applyFont="1" applyFill="1" applyBorder="1" applyAlignment="1">
      <alignment horizontal="center" vertical="center"/>
    </xf>
    <xf numFmtId="177" fontId="21" fillId="4" borderId="100" xfId="1" applyNumberFormat="1" applyFont="1" applyFill="1" applyBorder="1" applyAlignment="1">
      <alignment vertical="center" shrinkToFit="1"/>
    </xf>
    <xf numFmtId="177" fontId="43" fillId="5" borderId="20" xfId="1" applyNumberFormat="1" applyFont="1" applyFill="1" applyBorder="1" applyAlignment="1">
      <alignment vertical="center" shrinkToFit="1"/>
    </xf>
    <xf numFmtId="177" fontId="44" fillId="6" borderId="20" xfId="1" applyNumberFormat="1" applyFont="1" applyFill="1" applyBorder="1" applyAlignment="1">
      <alignment vertical="center" shrinkToFit="1"/>
    </xf>
    <xf numFmtId="177" fontId="20" fillId="5" borderId="20" xfId="1" applyNumberFormat="1" applyFont="1" applyFill="1" applyBorder="1" applyAlignment="1">
      <alignment vertical="center"/>
    </xf>
    <xf numFmtId="177" fontId="20" fillId="7" borderId="20" xfId="1" applyNumberFormat="1" applyFont="1" applyFill="1" applyBorder="1" applyAlignment="1">
      <alignment vertical="center"/>
    </xf>
    <xf numFmtId="177" fontId="21" fillId="6" borderId="31" xfId="1" applyNumberFormat="1" applyFont="1" applyFill="1" applyBorder="1" applyAlignment="1">
      <alignment vertical="center" shrinkToFit="1"/>
    </xf>
    <xf numFmtId="177" fontId="21" fillId="6" borderId="20" xfId="1" applyNumberFormat="1" applyFont="1" applyFill="1" applyBorder="1" applyAlignment="1">
      <alignment vertical="center" shrinkToFit="1"/>
    </xf>
    <xf numFmtId="177" fontId="20" fillId="7" borderId="16" xfId="0" applyNumberFormat="1" applyFont="1" applyFill="1" applyBorder="1" applyAlignment="1">
      <alignment vertical="center" shrinkToFit="1"/>
    </xf>
    <xf numFmtId="177" fontId="21" fillId="6" borderId="100" xfId="1" applyNumberFormat="1" applyFont="1" applyFill="1" applyBorder="1" applyAlignment="1">
      <alignment vertical="center" shrinkToFit="1"/>
    </xf>
    <xf numFmtId="177" fontId="21" fillId="6" borderId="56" xfId="1" applyNumberFormat="1" applyFont="1" applyFill="1" applyBorder="1" applyAlignment="1">
      <alignment vertical="center" shrinkToFit="1"/>
    </xf>
    <xf numFmtId="177" fontId="21" fillId="6" borderId="101" xfId="1" applyNumberFormat="1" applyFont="1" applyFill="1" applyBorder="1" applyAlignment="1">
      <alignment vertical="center" shrinkToFit="1"/>
    </xf>
    <xf numFmtId="177" fontId="20" fillId="7" borderId="20" xfId="1" applyNumberFormat="1" applyFont="1" applyFill="1" applyBorder="1" applyAlignment="1">
      <alignment vertical="center" shrinkToFit="1"/>
    </xf>
    <xf numFmtId="177" fontId="20" fillId="7" borderId="16" xfId="1" applyNumberFormat="1" applyFont="1" applyFill="1" applyBorder="1" applyAlignment="1">
      <alignment vertical="center" shrinkToFit="1"/>
    </xf>
    <xf numFmtId="177" fontId="22" fillId="6" borderId="20" xfId="1" applyNumberFormat="1" applyFont="1" applyFill="1" applyBorder="1" applyAlignment="1">
      <alignment horizontal="right" vertical="center" shrinkToFit="1"/>
    </xf>
    <xf numFmtId="41" fontId="20" fillId="7" borderId="20" xfId="1" applyFont="1" applyFill="1" applyBorder="1" applyAlignment="1">
      <alignment vertical="center" shrinkToFit="1"/>
    </xf>
    <xf numFmtId="41" fontId="35" fillId="0" borderId="14" xfId="1" applyFont="1" applyFill="1" applyBorder="1" applyAlignment="1">
      <alignment vertical="center" textRotation="255"/>
    </xf>
    <xf numFmtId="177" fontId="20" fillId="7" borderId="16" xfId="1" applyNumberFormat="1" applyFont="1" applyFill="1" applyBorder="1" applyAlignment="1">
      <alignment vertical="center"/>
    </xf>
    <xf numFmtId="177" fontId="20" fillId="7" borderId="20" xfId="0" applyNumberFormat="1" applyFont="1" applyFill="1" applyBorder="1" applyAlignment="1">
      <alignment vertical="center" shrinkToFit="1"/>
    </xf>
    <xf numFmtId="41" fontId="30" fillId="0" borderId="67" xfId="1" applyFont="1" applyFill="1" applyBorder="1" applyAlignment="1">
      <alignment vertical="center" textRotation="255"/>
    </xf>
    <xf numFmtId="41" fontId="35" fillId="0" borderId="44" xfId="1" applyFont="1" applyFill="1" applyBorder="1" applyAlignment="1">
      <alignment vertical="center" textRotation="255"/>
    </xf>
    <xf numFmtId="0" fontId="35" fillId="0" borderId="45" xfId="0" applyFont="1" applyBorder="1" applyAlignment="1">
      <alignment vertical="center"/>
    </xf>
    <xf numFmtId="0" fontId="35" fillId="0" borderId="45" xfId="0" applyFont="1" applyFill="1" applyBorder="1" applyAlignment="1">
      <alignment vertical="center"/>
    </xf>
    <xf numFmtId="177" fontId="20" fillId="0" borderId="63" xfId="1" applyNumberFormat="1" applyFont="1" applyFill="1" applyBorder="1" applyAlignment="1">
      <alignment vertical="center" shrinkToFit="1"/>
    </xf>
    <xf numFmtId="41" fontId="47" fillId="0" borderId="17" xfId="6" applyFont="1" applyFill="1" applyBorder="1" applyAlignment="1">
      <alignment vertical="center" shrinkToFit="1"/>
    </xf>
    <xf numFmtId="41" fontId="47" fillId="0" borderId="17" xfId="7" applyFont="1" applyFill="1" applyBorder="1" applyAlignment="1">
      <alignment vertical="center" shrinkToFit="1"/>
    </xf>
    <xf numFmtId="178" fontId="47" fillId="6" borderId="11" xfId="1" applyNumberFormat="1" applyFont="1" applyFill="1" applyBorder="1" applyAlignment="1">
      <alignment vertical="center" shrinkToFit="1"/>
    </xf>
    <xf numFmtId="41" fontId="47" fillId="0" borderId="9" xfId="6" applyFont="1" applyFill="1" applyBorder="1" applyAlignment="1">
      <alignment vertical="center" shrinkToFit="1"/>
    </xf>
    <xf numFmtId="41" fontId="20" fillId="7" borderId="19" xfId="1" applyFont="1" applyFill="1" applyBorder="1" applyAlignment="1">
      <alignment horizontal="left" vertical="center" shrinkToFit="1"/>
    </xf>
    <xf numFmtId="0" fontId="30" fillId="0" borderId="52" xfId="0" applyFont="1" applyFill="1" applyBorder="1" applyAlignment="1">
      <alignment vertical="center" shrinkToFit="1"/>
    </xf>
    <xf numFmtId="176" fontId="21" fillId="6" borderId="21" xfId="0" applyNumberFormat="1" applyFont="1" applyFill="1" applyBorder="1" applyAlignment="1" applyProtection="1">
      <alignment vertical="center"/>
    </xf>
    <xf numFmtId="41" fontId="30" fillId="6" borderId="25" xfId="1" applyFont="1" applyFill="1" applyBorder="1" applyAlignment="1">
      <alignment horizontal="center" vertical="center" shrinkToFit="1"/>
    </xf>
    <xf numFmtId="177" fontId="41" fillId="3" borderId="32" xfId="1" applyNumberFormat="1" applyFont="1" applyFill="1" applyBorder="1" applyAlignment="1">
      <alignment horizontal="right" vertical="center" shrinkToFit="1"/>
    </xf>
    <xf numFmtId="41" fontId="30" fillId="0" borderId="41" xfId="9" applyFont="1" applyFill="1" applyBorder="1" applyAlignment="1">
      <alignment horizontal="left" vertical="center" wrapText="1" shrinkToFit="1"/>
    </xf>
    <xf numFmtId="41" fontId="21" fillId="6" borderId="25" xfId="1" applyFont="1" applyFill="1" applyBorder="1" applyAlignment="1">
      <alignment vertical="center"/>
    </xf>
    <xf numFmtId="41" fontId="35" fillId="3" borderId="50" xfId="1" applyFont="1" applyFill="1" applyBorder="1" applyAlignment="1">
      <alignment vertical="center"/>
    </xf>
    <xf numFmtId="177" fontId="21" fillId="6" borderId="32" xfId="1" applyNumberFormat="1" applyFont="1" applyFill="1" applyBorder="1" applyAlignment="1">
      <alignment vertical="center" shrinkToFit="1"/>
    </xf>
    <xf numFmtId="177" fontId="21" fillId="0" borderId="31" xfId="1" applyNumberFormat="1" applyFont="1" applyFill="1" applyBorder="1" applyAlignment="1">
      <alignment vertical="center" shrinkToFit="1"/>
    </xf>
    <xf numFmtId="178" fontId="47" fillId="6" borderId="11" xfId="1" applyNumberFormat="1" applyFont="1" applyFill="1" applyBorder="1" applyAlignment="1">
      <alignment vertical="center" shrinkToFit="1"/>
    </xf>
    <xf numFmtId="0" fontId="47" fillId="6" borderId="9" xfId="0" applyFont="1" applyFill="1" applyBorder="1" applyAlignment="1" applyProtection="1">
      <alignment vertical="center" shrinkToFit="1"/>
      <protection locked="0"/>
    </xf>
    <xf numFmtId="41" fontId="47" fillId="0" borderId="17" xfId="8" applyFont="1" applyFill="1" applyBorder="1" applyAlignment="1" applyProtection="1">
      <alignment vertical="center" shrinkToFit="1"/>
      <protection locked="0"/>
    </xf>
    <xf numFmtId="41" fontId="47" fillId="0" borderId="17" xfId="8" applyFont="1" applyFill="1" applyBorder="1" applyAlignment="1">
      <alignment horizontal="left" vertical="center" shrinkToFit="1"/>
    </xf>
    <xf numFmtId="41" fontId="47" fillId="6" borderId="9" xfId="1" applyFont="1" applyFill="1" applyBorder="1" applyAlignment="1">
      <alignment vertical="center" shrinkToFit="1"/>
    </xf>
    <xf numFmtId="41" fontId="47" fillId="6" borderId="53" xfId="1" applyFont="1" applyFill="1" applyBorder="1" applyAlignment="1">
      <alignment vertical="center" shrinkToFit="1"/>
    </xf>
    <xf numFmtId="41" fontId="47" fillId="0" borderId="15" xfId="8" applyFont="1" applyFill="1" applyBorder="1" applyAlignment="1">
      <alignment horizontal="left" vertical="center" shrinkToFit="1"/>
    </xf>
    <xf numFmtId="178" fontId="47" fillId="6" borderId="16" xfId="1" applyNumberFormat="1" applyFont="1" applyFill="1" applyBorder="1" applyAlignment="1">
      <alignment vertical="center" shrinkToFit="1"/>
    </xf>
    <xf numFmtId="178" fontId="21" fillId="6" borderId="31" xfId="3" applyNumberFormat="1" applyFont="1" applyFill="1" applyBorder="1" applyAlignment="1">
      <alignment vertical="center"/>
    </xf>
    <xf numFmtId="41" fontId="45" fillId="6" borderId="19" xfId="1" applyFont="1" applyFill="1" applyBorder="1" applyAlignment="1">
      <alignment horizontal="right" vertical="center"/>
    </xf>
    <xf numFmtId="41" fontId="45" fillId="6" borderId="103" xfId="1" applyFont="1" applyFill="1" applyBorder="1" applyAlignment="1">
      <alignment horizontal="right" vertical="center"/>
    </xf>
    <xf numFmtId="41" fontId="45" fillId="6" borderId="103" xfId="1" applyFont="1" applyFill="1" applyBorder="1" applyAlignment="1">
      <alignment horizontal="center" vertical="center"/>
    </xf>
    <xf numFmtId="41" fontId="46" fillId="6" borderId="19" xfId="1" applyFont="1" applyFill="1" applyBorder="1" applyAlignment="1">
      <alignment horizontal="right" vertical="center"/>
    </xf>
    <xf numFmtId="41" fontId="46" fillId="6" borderId="103" xfId="1" applyFont="1" applyFill="1" applyBorder="1" applyAlignment="1">
      <alignment horizontal="right" vertical="center"/>
    </xf>
    <xf numFmtId="41" fontId="46" fillId="6" borderId="103" xfId="1" applyFont="1" applyFill="1" applyBorder="1" applyAlignment="1">
      <alignment horizontal="center" vertical="center"/>
    </xf>
    <xf numFmtId="0" fontId="45" fillId="6" borderId="19" xfId="0" applyFont="1" applyFill="1" applyBorder="1" applyAlignment="1">
      <alignment horizontal="left" vertical="center" shrinkToFit="1"/>
    </xf>
    <xf numFmtId="0" fontId="46" fillId="6" borderId="19" xfId="0" applyFont="1" applyFill="1" applyBorder="1" applyAlignment="1">
      <alignment horizontal="left" vertical="center" shrinkToFit="1"/>
    </xf>
    <xf numFmtId="41" fontId="45" fillId="6" borderId="19" xfId="1" applyFont="1" applyFill="1" applyBorder="1" applyAlignment="1">
      <alignment horizontal="right" vertical="center"/>
    </xf>
    <xf numFmtId="41" fontId="45" fillId="6" borderId="103" xfId="1" applyFont="1" applyFill="1" applyBorder="1" applyAlignment="1">
      <alignment horizontal="right" vertical="center"/>
    </xf>
    <xf numFmtId="41" fontId="45" fillId="6" borderId="103" xfId="1" applyFont="1" applyFill="1" applyBorder="1" applyAlignment="1">
      <alignment horizontal="center" vertical="center"/>
    </xf>
    <xf numFmtId="178" fontId="22" fillId="0" borderId="3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0" fontId="45" fillId="6" borderId="19" xfId="0" applyFont="1" applyFill="1" applyBorder="1" applyAlignment="1">
      <alignment horizontal="left" vertical="center" shrinkToFit="1"/>
    </xf>
    <xf numFmtId="41" fontId="45" fillId="6" borderId="19" xfId="11" applyFont="1" applyFill="1" applyBorder="1" applyAlignment="1">
      <alignment horizontal="right" vertical="center"/>
    </xf>
    <xf numFmtId="0" fontId="45" fillId="6" borderId="19" xfId="10" applyFont="1" applyFill="1" applyBorder="1" applyAlignment="1">
      <alignment horizontal="left" vertical="center"/>
    </xf>
    <xf numFmtId="41" fontId="45" fillId="6" borderId="19" xfId="23" applyFont="1" applyFill="1" applyBorder="1" applyAlignment="1">
      <alignment horizontal="right" vertical="center"/>
    </xf>
    <xf numFmtId="0" fontId="0" fillId="0" borderId="0" xfId="0">
      <alignment vertical="center"/>
    </xf>
    <xf numFmtId="41" fontId="21" fillId="6" borderId="19" xfId="1" applyFont="1" applyFill="1" applyBorder="1" applyAlignment="1">
      <alignment vertical="center"/>
    </xf>
    <xf numFmtId="41" fontId="21" fillId="0" borderId="21" xfId="1" applyFont="1" applyFill="1" applyBorder="1" applyAlignment="1">
      <alignment vertical="center"/>
    </xf>
    <xf numFmtId="41" fontId="21" fillId="6" borderId="43" xfId="1" applyFont="1" applyFill="1" applyBorder="1" applyAlignment="1">
      <alignment vertical="center"/>
    </xf>
    <xf numFmtId="41" fontId="21" fillId="0" borderId="41" xfId="1" applyFont="1" applyFill="1" applyBorder="1" applyAlignment="1">
      <alignment vertical="center" shrinkToFit="1"/>
    </xf>
    <xf numFmtId="41" fontId="21" fillId="6" borderId="17" xfId="1" applyFont="1" applyFill="1" applyBorder="1" applyAlignment="1">
      <alignment vertical="center" shrinkToFit="1"/>
    </xf>
    <xf numFmtId="41" fontId="21" fillId="6" borderId="15" xfId="1" applyFont="1" applyFill="1" applyBorder="1" applyAlignment="1">
      <alignment vertical="center" shrinkToFit="1"/>
    </xf>
    <xf numFmtId="41" fontId="21" fillId="6" borderId="21" xfId="0" applyNumberFormat="1" applyFont="1" applyFill="1" applyBorder="1" applyAlignment="1">
      <alignment vertical="center" shrinkToFit="1"/>
    </xf>
    <xf numFmtId="41" fontId="21" fillId="6" borderId="17" xfId="0" applyNumberFormat="1" applyFont="1" applyFill="1" applyBorder="1" applyAlignment="1">
      <alignment vertical="center" shrinkToFit="1"/>
    </xf>
    <xf numFmtId="41" fontId="23" fillId="5" borderId="19" xfId="1" applyFont="1" applyFill="1" applyBorder="1" applyAlignment="1">
      <alignment horizontal="left" vertical="center" shrinkToFit="1"/>
    </xf>
    <xf numFmtId="41" fontId="35" fillId="3" borderId="51" xfId="1" applyFont="1" applyFill="1" applyBorder="1" applyAlignment="1">
      <alignment vertical="center"/>
    </xf>
    <xf numFmtId="41" fontId="35" fillId="3" borderId="51" xfId="1" applyFont="1" applyFill="1" applyBorder="1" applyAlignment="1">
      <alignment horizontal="left" vertical="center"/>
    </xf>
    <xf numFmtId="41" fontId="30" fillId="0" borderId="21" xfId="1" applyFont="1" applyFill="1" applyBorder="1" applyAlignment="1">
      <alignment horizontal="center" vertical="center"/>
    </xf>
    <xf numFmtId="41" fontId="35" fillId="5" borderId="35" xfId="1" applyFont="1" applyFill="1" applyBorder="1" applyAlignment="1">
      <alignment vertical="center"/>
    </xf>
    <xf numFmtId="41" fontId="35" fillId="5" borderId="55" xfId="1" applyFont="1" applyFill="1" applyBorder="1" applyAlignment="1">
      <alignment horizontal="left" vertical="center"/>
    </xf>
    <xf numFmtId="41" fontId="35" fillId="5" borderId="36" xfId="1" applyFont="1" applyFill="1" applyBorder="1" applyAlignment="1">
      <alignment vertical="center"/>
    </xf>
    <xf numFmtId="41" fontId="30" fillId="0" borderId="17" xfId="1" applyFont="1" applyFill="1" applyBorder="1" applyAlignment="1">
      <alignment horizontal="center" vertical="center"/>
    </xf>
    <xf numFmtId="41" fontId="30" fillId="0" borderId="0" xfId="1" applyFont="1" applyFill="1" applyBorder="1" applyAlignment="1">
      <alignment vertical="center"/>
    </xf>
    <xf numFmtId="41" fontId="30" fillId="0" borderId="90" xfId="1" applyFont="1" applyFill="1" applyBorder="1" applyAlignment="1">
      <alignment vertical="center" shrinkToFit="1"/>
    </xf>
    <xf numFmtId="41" fontId="35" fillId="0" borderId="21" xfId="1" applyFont="1" applyFill="1" applyBorder="1" applyAlignment="1">
      <alignment vertical="center"/>
    </xf>
    <xf numFmtId="41" fontId="35" fillId="5" borderId="36" xfId="1" applyFont="1" applyFill="1" applyBorder="1" applyAlignment="1">
      <alignment horizontal="left" vertical="center"/>
    </xf>
    <xf numFmtId="41" fontId="35" fillId="0" borderId="17" xfId="1" applyFont="1" applyFill="1" applyBorder="1" applyAlignment="1">
      <alignment horizontal="center" vertical="center"/>
    </xf>
    <xf numFmtId="41" fontId="30" fillId="0" borderId="17" xfId="1" applyFont="1" applyFill="1" applyBorder="1" applyAlignment="1">
      <alignment vertical="center"/>
    </xf>
    <xf numFmtId="41" fontId="35" fillId="6" borderId="21" xfId="1" applyFont="1" applyFill="1" applyBorder="1" applyAlignment="1">
      <alignment vertical="center"/>
    </xf>
    <xf numFmtId="41" fontId="38" fillId="5" borderId="61" xfId="1" applyFont="1" applyFill="1" applyBorder="1" applyAlignment="1">
      <alignment horizontal="left" vertical="center"/>
    </xf>
    <xf numFmtId="41" fontId="38" fillId="5" borderId="54" xfId="1" applyFont="1" applyFill="1" applyBorder="1" applyAlignment="1">
      <alignment horizontal="left" vertical="center"/>
    </xf>
    <xf numFmtId="0" fontId="30" fillId="0" borderId="17" xfId="0" applyFont="1" applyBorder="1" applyAlignment="1">
      <alignment vertical="center"/>
    </xf>
    <xf numFmtId="41" fontId="35" fillId="6" borderId="41" xfId="1" applyFont="1" applyFill="1" applyBorder="1" applyAlignment="1">
      <alignment vertical="center"/>
    </xf>
    <xf numFmtId="41" fontId="35" fillId="6" borderId="39" xfId="1" applyFont="1" applyFill="1" applyBorder="1" applyAlignment="1">
      <alignment vertical="center"/>
    </xf>
    <xf numFmtId="41" fontId="35" fillId="0" borderId="39" xfId="1" applyFont="1" applyFill="1" applyBorder="1" applyAlignment="1">
      <alignment horizontal="left" vertical="center"/>
    </xf>
    <xf numFmtId="41" fontId="36" fillId="6" borderId="91" xfId="1" applyFont="1" applyFill="1" applyBorder="1" applyAlignment="1">
      <alignment vertical="center" shrinkToFit="1"/>
    </xf>
    <xf numFmtId="41" fontId="35" fillId="0" borderId="17" xfId="1" applyFont="1" applyFill="1" applyBorder="1" applyAlignment="1">
      <alignment vertical="center"/>
    </xf>
    <xf numFmtId="41" fontId="35" fillId="6" borderId="40" xfId="1" applyFont="1" applyFill="1" applyBorder="1" applyAlignment="1">
      <alignment vertical="center"/>
    </xf>
    <xf numFmtId="41" fontId="35" fillId="7" borderId="35" xfId="1" applyFont="1" applyFill="1" applyBorder="1" applyAlignment="1">
      <alignment vertical="center"/>
    </xf>
    <xf numFmtId="41" fontId="35" fillId="7" borderId="36" xfId="1" applyFont="1" applyFill="1" applyBorder="1" applyAlignment="1">
      <alignment vertical="center"/>
    </xf>
    <xf numFmtId="41" fontId="35" fillId="0" borderId="39" xfId="1" applyFont="1" applyFill="1" applyBorder="1" applyAlignment="1">
      <alignment vertical="center"/>
    </xf>
    <xf numFmtId="41" fontId="36" fillId="6" borderId="93" xfId="1" applyFont="1" applyFill="1" applyBorder="1" applyAlignment="1">
      <alignment vertical="center" shrinkToFit="1"/>
    </xf>
    <xf numFmtId="41" fontId="35" fillId="7" borderId="40" xfId="1" applyFont="1" applyFill="1" applyBorder="1" applyAlignment="1">
      <alignment vertical="center"/>
    </xf>
    <xf numFmtId="41" fontId="35" fillId="7" borderId="60" xfId="1" applyFont="1" applyFill="1" applyBorder="1" applyAlignment="1">
      <alignment horizontal="left" vertical="center"/>
    </xf>
    <xf numFmtId="0" fontId="30" fillId="0" borderId="39" xfId="0" applyFont="1" applyBorder="1" applyAlignment="1">
      <alignment vertical="center"/>
    </xf>
    <xf numFmtId="41" fontId="36" fillId="6" borderId="92" xfId="1" applyFont="1" applyFill="1" applyBorder="1" applyAlignment="1">
      <alignment vertical="center"/>
    </xf>
    <xf numFmtId="41" fontId="36" fillId="6" borderId="93" xfId="1" applyFont="1" applyFill="1" applyBorder="1" applyAlignment="1">
      <alignment vertical="center"/>
    </xf>
    <xf numFmtId="41" fontId="35" fillId="7" borderId="55" xfId="1" applyFont="1" applyFill="1" applyBorder="1" applyAlignment="1">
      <alignment horizontal="left" vertical="center"/>
    </xf>
    <xf numFmtId="41" fontId="35" fillId="6" borderId="19" xfId="1" applyFont="1" applyFill="1" applyBorder="1" applyAlignment="1">
      <alignment vertical="center"/>
    </xf>
    <xf numFmtId="41" fontId="36" fillId="6" borderId="55" xfId="1" applyFont="1" applyFill="1" applyBorder="1" applyAlignment="1">
      <alignment vertical="center" shrinkToFit="1"/>
    </xf>
    <xf numFmtId="41" fontId="39" fillId="7" borderId="35" xfId="1" applyFont="1" applyFill="1" applyBorder="1" applyAlignment="1">
      <alignment vertical="center"/>
    </xf>
    <xf numFmtId="41" fontId="39" fillId="7" borderId="36" xfId="1" applyFont="1" applyFill="1" applyBorder="1" applyAlignment="1">
      <alignment horizontal="left" vertical="center"/>
    </xf>
    <xf numFmtId="41" fontId="36" fillId="0" borderId="17" xfId="1" applyFont="1" applyFill="1" applyBorder="1" applyAlignment="1">
      <alignment horizontal="center" vertical="center"/>
    </xf>
    <xf numFmtId="41" fontId="36" fillId="6" borderId="19" xfId="1" applyFont="1" applyFill="1" applyBorder="1" applyAlignment="1">
      <alignment vertical="center" shrinkToFit="1"/>
    </xf>
    <xf numFmtId="41" fontId="35" fillId="0" borderId="17" xfId="1" applyFont="1" applyFill="1" applyBorder="1" applyAlignment="1">
      <alignment horizontal="left" vertical="center"/>
    </xf>
    <xf numFmtId="41" fontId="30" fillId="0" borderId="39" xfId="1" applyFont="1" applyFill="1" applyBorder="1" applyAlignment="1">
      <alignment vertical="center"/>
    </xf>
    <xf numFmtId="41" fontId="35" fillId="5" borderId="40" xfId="1" applyFont="1" applyFill="1" applyBorder="1" applyAlignment="1">
      <alignment vertical="center"/>
    </xf>
    <xf numFmtId="41" fontId="35" fillId="5" borderId="19" xfId="1" applyFont="1" applyFill="1" applyBorder="1" applyAlignment="1">
      <alignment horizontal="left" vertical="center"/>
    </xf>
    <xf numFmtId="41" fontId="30" fillId="0" borderId="21" xfId="1" applyFont="1" applyFill="1" applyBorder="1" applyAlignment="1">
      <alignment vertical="center"/>
    </xf>
    <xf numFmtId="0" fontId="30" fillId="0" borderId="17" xfId="0" applyFont="1" applyFill="1" applyBorder="1" applyAlignment="1">
      <alignment vertical="center"/>
    </xf>
    <xf numFmtId="41" fontId="35" fillId="6" borderId="0" xfId="1" applyFont="1" applyFill="1" applyBorder="1" applyAlignment="1">
      <alignment horizontal="left" vertical="center" shrinkToFit="1"/>
    </xf>
    <xf numFmtId="0" fontId="35" fillId="0" borderId="17" xfId="0" applyFont="1" applyBorder="1" applyAlignment="1">
      <alignment vertical="center"/>
    </xf>
    <xf numFmtId="0" fontId="35" fillId="0" borderId="17" xfId="0" applyFont="1" applyFill="1" applyBorder="1" applyAlignment="1">
      <alignment vertical="center"/>
    </xf>
    <xf numFmtId="41" fontId="30" fillId="0" borderId="21" xfId="1" applyFont="1" applyFill="1" applyBorder="1" applyAlignment="1">
      <alignment horizontal="left" vertical="center" shrinkToFit="1"/>
    </xf>
    <xf numFmtId="41" fontId="30" fillId="0" borderId="17" xfId="1" applyFont="1" applyFill="1" applyBorder="1" applyAlignment="1">
      <alignment horizontal="left" vertical="center" shrinkToFit="1"/>
    </xf>
    <xf numFmtId="41" fontId="30" fillId="0" borderId="15" xfId="1" applyFont="1" applyFill="1" applyBorder="1" applyAlignment="1">
      <alignment horizontal="left" vertical="center" shrinkToFit="1"/>
    </xf>
    <xf numFmtId="41" fontId="35" fillId="7" borderId="15" xfId="1" applyFont="1" applyFill="1" applyBorder="1" applyAlignment="1">
      <alignment vertical="center"/>
    </xf>
    <xf numFmtId="41" fontId="35" fillId="7" borderId="40" xfId="1" applyFont="1" applyFill="1" applyBorder="1" applyAlignment="1">
      <alignment horizontal="left" vertical="center" shrinkToFit="1"/>
    </xf>
    <xf numFmtId="0" fontId="35" fillId="7" borderId="35" xfId="0" applyFont="1" applyFill="1" applyBorder="1" applyAlignment="1">
      <alignment horizontal="left" vertical="center"/>
    </xf>
    <xf numFmtId="0" fontId="35" fillId="7" borderId="36" xfId="0" applyFont="1" applyFill="1" applyBorder="1" applyAlignment="1">
      <alignment horizontal="left" vertical="center"/>
    </xf>
    <xf numFmtId="41" fontId="30" fillId="0" borderId="0" xfId="1" applyFont="1" applyFill="1" applyBorder="1" applyAlignment="1">
      <alignment horizontal="left" vertical="center" shrinkToFit="1"/>
    </xf>
    <xf numFmtId="41" fontId="30" fillId="6" borderId="21" xfId="1" applyFont="1" applyFill="1" applyBorder="1" applyAlignment="1">
      <alignment horizontal="left" vertical="center" shrinkToFit="1"/>
    </xf>
    <xf numFmtId="41" fontId="20" fillId="0" borderId="29" xfId="1" applyFont="1" applyFill="1" applyBorder="1" applyAlignment="1">
      <alignment vertical="center" shrinkToFit="1"/>
    </xf>
    <xf numFmtId="41" fontId="40" fillId="3" borderId="52" xfId="1" applyFont="1" applyFill="1" applyBorder="1" applyAlignment="1">
      <alignment vertical="center"/>
    </xf>
    <xf numFmtId="41" fontId="35" fillId="0" borderId="15" xfId="1" applyFont="1" applyFill="1" applyBorder="1" applyAlignment="1">
      <alignment vertical="center"/>
    </xf>
    <xf numFmtId="41" fontId="30" fillId="0" borderId="43" xfId="1" applyFont="1" applyFill="1" applyBorder="1" applyAlignment="1">
      <alignment vertical="center" shrinkToFit="1"/>
    </xf>
    <xf numFmtId="41" fontId="30" fillId="0" borderId="92" xfId="1" applyFont="1" applyFill="1" applyBorder="1" applyAlignment="1">
      <alignment vertical="center" shrinkToFit="1"/>
    </xf>
    <xf numFmtId="41" fontId="30" fillId="0" borderId="93" xfId="1" applyFont="1" applyFill="1" applyBorder="1" applyAlignment="1">
      <alignment vertical="center" shrinkToFit="1"/>
    </xf>
    <xf numFmtId="0" fontId="36" fillId="0" borderId="92" xfId="0" applyFont="1" applyFill="1" applyBorder="1" applyAlignment="1">
      <alignment horizontal="left" vertical="center" shrinkToFit="1"/>
    </xf>
    <xf numFmtId="0" fontId="36" fillId="0" borderId="90" xfId="0" applyFont="1" applyFill="1" applyBorder="1" applyAlignment="1">
      <alignment horizontal="left" vertical="center"/>
    </xf>
    <xf numFmtId="0" fontId="30" fillId="0" borderId="18" xfId="0" applyFont="1" applyBorder="1" applyAlignment="1">
      <alignment vertical="center"/>
    </xf>
    <xf numFmtId="0" fontId="30" fillId="0" borderId="18" xfId="0" applyFont="1" applyFill="1" applyBorder="1" applyAlignment="1">
      <alignment vertical="center"/>
    </xf>
    <xf numFmtId="41" fontId="36" fillId="0" borderId="43" xfId="1" applyFont="1" applyFill="1" applyBorder="1" applyAlignment="1">
      <alignment vertical="center" shrinkToFit="1"/>
    </xf>
    <xf numFmtId="41" fontId="36" fillId="0" borderId="91" xfId="1" applyFont="1" applyFill="1" applyBorder="1" applyAlignment="1">
      <alignment vertical="center" shrinkToFit="1"/>
    </xf>
    <xf numFmtId="41" fontId="45" fillId="6" borderId="19" xfId="1" applyFont="1" applyFill="1" applyBorder="1" applyAlignment="1">
      <alignment horizontal="right" vertical="center"/>
    </xf>
    <xf numFmtId="41" fontId="45" fillId="6" borderId="103" xfId="1" applyFont="1" applyFill="1" applyBorder="1" applyAlignment="1">
      <alignment horizontal="right" vertical="center"/>
    </xf>
    <xf numFmtId="41" fontId="45" fillId="6" borderId="103" xfId="1" applyFont="1" applyFill="1" applyBorder="1" applyAlignment="1">
      <alignment horizontal="center" vertical="center"/>
    </xf>
    <xf numFmtId="178" fontId="22" fillId="6" borderId="11" xfId="1" applyNumberFormat="1" applyFont="1" applyFill="1" applyBorder="1" applyAlignment="1">
      <alignment vertical="center" shrinkToFit="1"/>
    </xf>
    <xf numFmtId="41" fontId="48" fillId="6" borderId="19" xfId="1" applyFont="1" applyFill="1" applyBorder="1" applyAlignment="1">
      <alignment horizontal="right" vertical="center"/>
    </xf>
    <xf numFmtId="178" fontId="22" fillId="6" borderId="31" xfId="1" applyNumberFormat="1" applyFont="1" applyFill="1" applyBorder="1" applyAlignment="1">
      <alignment vertical="center" shrinkToFit="1"/>
    </xf>
    <xf numFmtId="0" fontId="45" fillId="6" borderId="19" xfId="0" applyFont="1" applyFill="1" applyBorder="1" applyAlignment="1">
      <alignment horizontal="left" vertical="center" shrinkToFit="1"/>
    </xf>
    <xf numFmtId="178" fontId="22" fillId="6" borderId="104" xfId="1" applyNumberFormat="1" applyFont="1" applyFill="1" applyBorder="1" applyAlignment="1">
      <alignment vertical="center" shrinkToFit="1"/>
    </xf>
    <xf numFmtId="41" fontId="30" fillId="6" borderId="90" xfId="1" applyFont="1" applyFill="1" applyBorder="1" applyAlignment="1">
      <alignment vertical="center" shrinkToFit="1"/>
    </xf>
    <xf numFmtId="41" fontId="30" fillId="6" borderId="43" xfId="1" applyFont="1" applyFill="1" applyBorder="1" applyAlignment="1">
      <alignment vertical="center" shrinkToFit="1"/>
    </xf>
    <xf numFmtId="41" fontId="30" fillId="6" borderId="91" xfId="1" applyFont="1" applyFill="1" applyBorder="1" applyAlignment="1">
      <alignment vertical="center" shrinkToFit="1"/>
    </xf>
    <xf numFmtId="0" fontId="30" fillId="6" borderId="90" xfId="0" applyFont="1" applyFill="1" applyBorder="1" applyAlignment="1" applyProtection="1">
      <alignment vertical="center" shrinkToFit="1"/>
      <protection locked="0"/>
    </xf>
    <xf numFmtId="41" fontId="30" fillId="0" borderId="27" xfId="1" applyFont="1" applyBorder="1" applyAlignment="1">
      <alignment horizontal="center" vertical="center"/>
    </xf>
    <xf numFmtId="41" fontId="30" fillId="6" borderId="102" xfId="1" applyFont="1" applyFill="1" applyBorder="1" applyAlignment="1">
      <alignment vertical="center" shrinkToFit="1"/>
    </xf>
    <xf numFmtId="41" fontId="45" fillId="0" borderId="103" xfId="1" applyFont="1" applyFill="1" applyBorder="1" applyAlignment="1">
      <alignment horizontal="center" vertical="center"/>
    </xf>
    <xf numFmtId="41" fontId="21" fillId="6" borderId="106" xfId="1" applyFont="1" applyFill="1" applyBorder="1" applyAlignment="1">
      <alignment vertical="center"/>
    </xf>
    <xf numFmtId="41" fontId="21" fillId="0" borderId="25" xfId="1" applyFont="1" applyFill="1" applyBorder="1" applyAlignment="1">
      <alignment horizontal="center" vertical="center"/>
    </xf>
    <xf numFmtId="177" fontId="21" fillId="6" borderId="32" xfId="1" applyNumberFormat="1" applyFont="1" applyFill="1" applyBorder="1" applyAlignment="1">
      <alignment horizontal="right" vertical="center" shrinkToFit="1"/>
    </xf>
    <xf numFmtId="41" fontId="21" fillId="6" borderId="79" xfId="1" applyFont="1" applyFill="1" applyBorder="1" applyAlignment="1">
      <alignment horizontal="left" vertical="center"/>
    </xf>
    <xf numFmtId="41" fontId="30" fillId="0" borderId="5" xfId="1" applyFont="1" applyBorder="1" applyAlignment="1">
      <alignment horizontal="center" vertical="center"/>
    </xf>
    <xf numFmtId="41" fontId="30" fillId="0" borderId="96" xfId="1" applyFont="1" applyBorder="1" applyAlignment="1">
      <alignment horizontal="center" vertical="center"/>
    </xf>
    <xf numFmtId="41" fontId="30" fillId="0" borderId="50" xfId="1" applyFont="1" applyBorder="1" applyAlignment="1">
      <alignment horizontal="center" vertical="center"/>
    </xf>
    <xf numFmtId="41" fontId="30" fillId="0" borderId="73" xfId="1" applyFont="1" applyBorder="1" applyAlignment="1">
      <alignment horizontal="center" vertical="center"/>
    </xf>
    <xf numFmtId="41" fontId="30" fillId="0" borderId="27" xfId="1" applyFont="1" applyBorder="1" applyAlignment="1">
      <alignment horizontal="center" vertical="center"/>
    </xf>
    <xf numFmtId="41" fontId="30" fillId="0" borderId="6" xfId="1" applyFont="1" applyBorder="1" applyAlignment="1">
      <alignment horizontal="center" vertical="center"/>
    </xf>
    <xf numFmtId="41" fontId="30" fillId="0" borderId="87" xfId="1" applyFont="1" applyBorder="1" applyAlignment="1">
      <alignment horizontal="center" vertical="center"/>
    </xf>
    <xf numFmtId="41" fontId="30" fillId="0" borderId="14" xfId="1" applyFont="1" applyBorder="1" applyAlignment="1">
      <alignment horizontal="center" vertical="center"/>
    </xf>
    <xf numFmtId="41" fontId="30" fillId="0" borderId="1" xfId="1" applyFont="1" applyBorder="1" applyAlignment="1">
      <alignment horizontal="center" vertical="center"/>
    </xf>
    <xf numFmtId="41" fontId="30" fillId="0" borderId="24" xfId="1" applyFont="1" applyBorder="1" applyAlignment="1">
      <alignment horizontal="center" vertical="center"/>
    </xf>
    <xf numFmtId="41" fontId="30" fillId="0" borderId="34" xfId="1" applyFont="1" applyBorder="1" applyAlignment="1">
      <alignment horizontal="center" vertical="center"/>
    </xf>
    <xf numFmtId="41" fontId="37" fillId="0" borderId="0" xfId="1" applyFont="1" applyFill="1" applyAlignment="1">
      <alignment horizontal="center" vertical="center"/>
    </xf>
    <xf numFmtId="41" fontId="8" fillId="0" borderId="51" xfId="1" applyFont="1" applyBorder="1" applyAlignment="1">
      <alignment horizontal="right" shrinkToFit="1"/>
    </xf>
    <xf numFmtId="41" fontId="35" fillId="5" borderId="4" xfId="1" applyFont="1" applyFill="1" applyBorder="1" applyAlignment="1">
      <alignment horizontal="center" vertical="center" shrinkToFit="1"/>
    </xf>
    <xf numFmtId="41" fontId="35" fillId="5" borderId="71" xfId="1" applyFont="1" applyFill="1" applyBorder="1" applyAlignment="1">
      <alignment horizontal="center" vertical="center" shrinkToFit="1"/>
    </xf>
    <xf numFmtId="41" fontId="35" fillId="2" borderId="5" xfId="1" applyFont="1" applyFill="1" applyBorder="1" applyAlignment="1">
      <alignment horizontal="center" vertical="center" shrinkToFit="1"/>
    </xf>
    <xf numFmtId="41" fontId="35" fillId="2" borderId="28" xfId="1" applyFont="1" applyFill="1" applyBorder="1" applyAlignment="1">
      <alignment horizontal="center" vertical="center" shrinkToFit="1"/>
    </xf>
    <xf numFmtId="41" fontId="35" fillId="2" borderId="62" xfId="1" applyFont="1" applyFill="1" applyBorder="1" applyAlignment="1">
      <alignment horizontal="center" vertical="center" shrinkToFit="1"/>
    </xf>
    <xf numFmtId="41" fontId="35" fillId="5" borderId="33" xfId="1" applyFont="1" applyFill="1" applyBorder="1" applyAlignment="1">
      <alignment horizontal="center" vertical="center" shrinkToFit="1"/>
    </xf>
    <xf numFmtId="41" fontId="35" fillId="5" borderId="64" xfId="1" applyFont="1" applyFill="1" applyBorder="1" applyAlignment="1">
      <alignment horizontal="center" vertical="center" shrinkToFit="1"/>
    </xf>
    <xf numFmtId="41" fontId="35" fillId="5" borderId="14" xfId="1" applyFont="1" applyFill="1" applyBorder="1" applyAlignment="1">
      <alignment horizontal="center" vertical="center" shrinkToFit="1"/>
    </xf>
    <xf numFmtId="41" fontId="35" fillId="5" borderId="17" xfId="1" applyFont="1" applyFill="1" applyBorder="1" applyAlignment="1">
      <alignment horizontal="center" vertical="center" shrinkToFit="1"/>
    </xf>
    <xf numFmtId="41" fontId="35" fillId="0" borderId="34" xfId="1" applyFont="1" applyBorder="1" applyAlignment="1">
      <alignment horizontal="center" vertical="center" shrinkToFit="1"/>
    </xf>
    <xf numFmtId="41" fontId="35" fillId="0" borderId="66" xfId="1" applyFont="1" applyBorder="1" applyAlignment="1">
      <alignment horizontal="center" vertical="center" shrinkToFit="1"/>
    </xf>
    <xf numFmtId="41" fontId="35" fillId="0" borderId="46" xfId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 shrinkToFit="1"/>
    </xf>
    <xf numFmtId="41" fontId="35" fillId="0" borderId="55" xfId="1" applyFont="1" applyBorder="1" applyAlignment="1">
      <alignment horizontal="center" vertical="center" shrinkToFit="1"/>
    </xf>
    <xf numFmtId="41" fontId="35" fillId="0" borderId="36" xfId="1" applyFont="1" applyBorder="1" applyAlignment="1">
      <alignment horizontal="center" vertical="center" shrinkToFit="1"/>
    </xf>
    <xf numFmtId="41" fontId="35" fillId="0" borderId="30" xfId="1" applyFont="1" applyBorder="1" applyAlignment="1">
      <alignment horizontal="center" vertical="center" shrinkToFit="1"/>
    </xf>
    <xf numFmtId="41" fontId="35" fillId="0" borderId="60" xfId="1" applyFont="1" applyBorder="1" applyAlignment="1">
      <alignment horizontal="center" vertical="center" shrinkToFit="1"/>
    </xf>
    <xf numFmtId="41" fontId="35" fillId="0" borderId="53" xfId="1" applyFont="1" applyBorder="1" applyAlignment="1">
      <alignment horizontal="center" vertical="center" shrinkToFit="1"/>
    </xf>
    <xf numFmtId="41" fontId="35" fillId="2" borderId="12" xfId="1" applyFont="1" applyFill="1" applyBorder="1" applyAlignment="1">
      <alignment horizontal="center" vertical="center" shrinkToFit="1"/>
    </xf>
    <xf numFmtId="41" fontId="35" fillId="2" borderId="70" xfId="1" applyFont="1" applyFill="1" applyBorder="1" applyAlignment="1">
      <alignment horizontal="center" vertical="center" shrinkToFit="1"/>
    </xf>
    <xf numFmtId="41" fontId="35" fillId="2" borderId="13" xfId="1" applyFont="1" applyFill="1" applyBorder="1" applyAlignment="1">
      <alignment horizontal="center" vertical="center" shrinkToFit="1"/>
    </xf>
    <xf numFmtId="41" fontId="23" fillId="5" borderId="35" xfId="1" applyFont="1" applyFill="1" applyBorder="1" applyAlignment="1">
      <alignment horizontal="left" vertical="center" shrinkToFit="1"/>
    </xf>
    <xf numFmtId="41" fontId="23" fillId="5" borderId="36" xfId="1" applyFont="1" applyFill="1" applyBorder="1" applyAlignment="1">
      <alignment horizontal="left" vertical="center" shrinkToFit="1"/>
    </xf>
    <xf numFmtId="41" fontId="21" fillId="6" borderId="19" xfId="1" applyFont="1" applyFill="1" applyBorder="1" applyAlignment="1">
      <alignment horizontal="left" vertical="center" shrinkToFit="1"/>
    </xf>
    <xf numFmtId="41" fontId="21" fillId="0" borderId="19" xfId="1" applyFont="1" applyFill="1" applyBorder="1" applyAlignment="1">
      <alignment horizontal="left" vertical="center"/>
    </xf>
    <xf numFmtId="41" fontId="21" fillId="0" borderId="19" xfId="1" applyFont="1" applyFill="1" applyBorder="1" applyAlignment="1">
      <alignment horizontal="left" vertical="center" wrapText="1"/>
    </xf>
    <xf numFmtId="41" fontId="21" fillId="0" borderId="40" xfId="1" applyFont="1" applyFill="1" applyBorder="1" applyAlignment="1">
      <alignment horizontal="left" vertical="center"/>
    </xf>
    <xf numFmtId="41" fontId="21" fillId="0" borderId="53" xfId="1" applyFont="1" applyFill="1" applyBorder="1" applyAlignment="1">
      <alignment horizontal="left" vertical="center"/>
    </xf>
    <xf numFmtId="41" fontId="21" fillId="0" borderId="41" xfId="1" applyFont="1" applyFill="1" applyBorder="1" applyAlignment="1">
      <alignment horizontal="left" vertical="center" wrapText="1"/>
    </xf>
    <xf numFmtId="41" fontId="21" fillId="0" borderId="54" xfId="1" applyFont="1" applyFill="1" applyBorder="1" applyAlignment="1">
      <alignment horizontal="left" vertical="center"/>
    </xf>
    <xf numFmtId="41" fontId="15" fillId="0" borderId="0" xfId="1" applyFont="1" applyFill="1" applyAlignment="1">
      <alignment horizontal="center" vertical="center"/>
    </xf>
    <xf numFmtId="41" fontId="10" fillId="0" borderId="0" xfId="1" applyFont="1" applyFill="1" applyBorder="1" applyAlignment="1">
      <alignment horizontal="right" vertical="center"/>
    </xf>
    <xf numFmtId="41" fontId="23" fillId="8" borderId="58" xfId="1" applyFont="1" applyFill="1" applyBorder="1" applyAlignment="1">
      <alignment horizontal="left" vertical="center"/>
    </xf>
    <xf numFmtId="41" fontId="23" fillId="8" borderId="2" xfId="1" applyFont="1" applyFill="1" applyBorder="1" applyAlignment="1">
      <alignment horizontal="left" vertical="center"/>
    </xf>
    <xf numFmtId="41" fontId="23" fillId="8" borderId="3" xfId="1" applyFont="1" applyFill="1" applyBorder="1" applyAlignment="1">
      <alignment horizontal="left" vertical="center"/>
    </xf>
    <xf numFmtId="41" fontId="19" fillId="0" borderId="1" xfId="1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/>
    </xf>
    <xf numFmtId="41" fontId="19" fillId="0" borderId="3" xfId="1" applyFont="1" applyFill="1" applyBorder="1" applyAlignment="1">
      <alignment horizontal="center" vertical="center"/>
    </xf>
    <xf numFmtId="41" fontId="19" fillId="0" borderId="47" xfId="1" applyFont="1" applyFill="1" applyBorder="1" applyAlignment="1">
      <alignment horizontal="center" vertical="center"/>
    </xf>
    <xf numFmtId="41" fontId="19" fillId="0" borderId="48" xfId="1" applyFont="1" applyFill="1" applyBorder="1" applyAlignment="1">
      <alignment horizontal="center" vertical="center"/>
    </xf>
    <xf numFmtId="41" fontId="19" fillId="0" borderId="49" xfId="1" applyFont="1" applyFill="1" applyBorder="1" applyAlignment="1">
      <alignment horizontal="center" vertical="center"/>
    </xf>
    <xf numFmtId="41" fontId="19" fillId="0" borderId="77" xfId="1" applyFont="1" applyFill="1" applyBorder="1" applyAlignment="1">
      <alignment horizontal="center" vertical="center" shrinkToFit="1"/>
    </xf>
    <xf numFmtId="41" fontId="19" fillId="0" borderId="78" xfId="1" applyFont="1" applyFill="1" applyBorder="1" applyAlignment="1">
      <alignment horizontal="center" vertical="center" shrinkToFit="1"/>
    </xf>
    <xf numFmtId="41" fontId="19" fillId="0" borderId="76" xfId="1" applyFont="1" applyFill="1" applyBorder="1" applyAlignment="1">
      <alignment horizontal="center" vertical="center" shrinkToFit="1"/>
    </xf>
    <xf numFmtId="41" fontId="19" fillId="0" borderId="58" xfId="1" applyFont="1" applyFill="1" applyBorder="1" applyAlignment="1">
      <alignment horizontal="center" vertical="center" shrinkToFit="1"/>
    </xf>
    <xf numFmtId="41" fontId="19" fillId="0" borderId="2" xfId="1" applyFont="1" applyFill="1" applyBorder="1" applyAlignment="1">
      <alignment horizontal="center" vertical="center" shrinkToFit="1"/>
    </xf>
    <xf numFmtId="41" fontId="19" fillId="0" borderId="59" xfId="1" applyFont="1" applyFill="1" applyBorder="1" applyAlignment="1">
      <alignment horizontal="center" vertical="center" shrinkToFit="1"/>
    </xf>
    <xf numFmtId="41" fontId="23" fillId="8" borderId="35" xfId="1" applyFont="1" applyFill="1" applyBorder="1" applyAlignment="1">
      <alignment horizontal="left" vertical="center"/>
    </xf>
    <xf numFmtId="41" fontId="23" fillId="8" borderId="55" xfId="1" applyFont="1" applyFill="1" applyBorder="1" applyAlignment="1">
      <alignment horizontal="left" vertical="center"/>
    </xf>
    <xf numFmtId="41" fontId="23" fillId="8" borderId="36" xfId="1" applyFont="1" applyFill="1" applyBorder="1" applyAlignment="1">
      <alignment horizontal="left" vertical="center"/>
    </xf>
    <xf numFmtId="41" fontId="19" fillId="6" borderId="34" xfId="1" applyFont="1" applyFill="1" applyBorder="1" applyAlignment="1">
      <alignment horizontal="center" vertical="center" shrinkToFit="1"/>
    </xf>
    <xf numFmtId="41" fontId="19" fillId="6" borderId="66" xfId="1" applyFont="1" applyFill="1" applyBorder="1" applyAlignment="1">
      <alignment horizontal="center" vertical="center" shrinkToFit="1"/>
    </xf>
    <xf numFmtId="41" fontId="19" fillId="6" borderId="46" xfId="1" applyFont="1" applyFill="1" applyBorder="1" applyAlignment="1">
      <alignment horizontal="center" vertical="center" shrinkToFit="1"/>
    </xf>
    <xf numFmtId="41" fontId="21" fillId="6" borderId="0" xfId="1" applyFont="1" applyFill="1" applyBorder="1" applyAlignment="1">
      <alignment horizontal="center" vertical="center" shrinkToFit="1"/>
    </xf>
    <xf numFmtId="41" fontId="19" fillId="5" borderId="5" xfId="1" applyFont="1" applyFill="1" applyBorder="1" applyAlignment="1">
      <alignment horizontal="center" vertical="center" shrinkToFit="1"/>
    </xf>
    <xf numFmtId="41" fontId="19" fillId="5" borderId="28" xfId="1" applyFont="1" applyFill="1" applyBorder="1" applyAlignment="1">
      <alignment horizontal="center" vertical="center" shrinkToFit="1"/>
    </xf>
    <xf numFmtId="41" fontId="19" fillId="5" borderId="62" xfId="1" applyFont="1" applyFill="1" applyBorder="1" applyAlignment="1">
      <alignment horizontal="center" vertical="center" shrinkToFit="1"/>
    </xf>
    <xf numFmtId="41" fontId="19" fillId="6" borderId="12" xfId="1" applyFont="1" applyFill="1" applyBorder="1" applyAlignment="1">
      <alignment horizontal="center" vertical="center" shrinkToFit="1"/>
    </xf>
    <xf numFmtId="41" fontId="19" fillId="6" borderId="70" xfId="1" applyFont="1" applyFill="1" applyBorder="1" applyAlignment="1">
      <alignment horizontal="center" vertical="center" shrinkToFit="1"/>
    </xf>
    <xf numFmtId="41" fontId="19" fillId="6" borderId="13" xfId="1" applyFont="1" applyFill="1" applyBorder="1" applyAlignment="1">
      <alignment horizontal="center" vertical="center" shrinkToFit="1"/>
    </xf>
    <xf numFmtId="0" fontId="21" fillId="6" borderId="74" xfId="0" applyFont="1" applyFill="1" applyBorder="1" applyAlignment="1">
      <alignment horizontal="center" vertical="center"/>
    </xf>
    <xf numFmtId="0" fontId="21" fillId="6" borderId="84" xfId="0" applyFont="1" applyFill="1" applyBorder="1" applyAlignment="1">
      <alignment horizontal="center" vertical="center"/>
    </xf>
    <xf numFmtId="0" fontId="21" fillId="6" borderId="68" xfId="0" applyFont="1" applyFill="1" applyBorder="1" applyAlignment="1">
      <alignment horizontal="center" vertical="center"/>
    </xf>
    <xf numFmtId="0" fontId="21" fillId="6" borderId="69" xfId="0" applyFont="1" applyFill="1" applyBorder="1" applyAlignment="1">
      <alignment horizontal="center" vertical="center"/>
    </xf>
    <xf numFmtId="41" fontId="28" fillId="0" borderId="0" xfId="1" applyFont="1" applyAlignment="1">
      <alignment horizontal="center" vertical="center" shrinkToFit="1"/>
    </xf>
    <xf numFmtId="41" fontId="30" fillId="0" borderId="0" xfId="1" applyFont="1" applyAlignment="1">
      <alignment horizontal="right" vertical="center" wrapText="1" shrinkToFit="1"/>
    </xf>
    <xf numFmtId="41" fontId="30" fillId="0" borderId="0" xfId="1" applyFont="1" applyAlignment="1">
      <alignment horizontal="right" vertical="center" shrinkToFit="1"/>
    </xf>
    <xf numFmtId="41" fontId="19" fillId="6" borderId="47" xfId="1" applyFont="1" applyFill="1" applyBorder="1" applyAlignment="1">
      <alignment horizontal="center" vertical="center" shrinkToFit="1"/>
    </xf>
    <xf numFmtId="41" fontId="19" fillId="6" borderId="48" xfId="1" applyFont="1" applyFill="1" applyBorder="1" applyAlignment="1">
      <alignment horizontal="center" vertical="center" shrinkToFit="1"/>
    </xf>
    <xf numFmtId="41" fontId="19" fillId="6" borderId="49" xfId="1" applyFont="1" applyFill="1" applyBorder="1" applyAlignment="1">
      <alignment horizontal="center" vertical="center" shrinkToFit="1"/>
    </xf>
    <xf numFmtId="41" fontId="19" fillId="6" borderId="30" xfId="1" applyFont="1" applyFill="1" applyBorder="1" applyAlignment="1">
      <alignment horizontal="center" vertical="center" shrinkToFit="1"/>
    </xf>
    <xf numFmtId="41" fontId="19" fillId="6" borderId="60" xfId="1" applyFont="1" applyFill="1" applyBorder="1" applyAlignment="1">
      <alignment horizontal="center" vertical="center" shrinkToFit="1"/>
    </xf>
    <xf numFmtId="41" fontId="19" fillId="6" borderId="53" xfId="1" applyFont="1" applyFill="1" applyBorder="1" applyAlignment="1">
      <alignment horizontal="center" vertical="center" shrinkToFit="1"/>
    </xf>
    <xf numFmtId="41" fontId="19" fillId="6" borderId="24" xfId="1" applyFont="1" applyFill="1" applyBorder="1" applyAlignment="1">
      <alignment horizontal="center" vertical="center" shrinkToFit="1"/>
    </xf>
    <xf numFmtId="41" fontId="19" fillId="6" borderId="55" xfId="1" applyFont="1" applyFill="1" applyBorder="1" applyAlignment="1">
      <alignment horizontal="center" vertical="center" shrinkToFit="1"/>
    </xf>
    <xf numFmtId="41" fontId="19" fillId="6" borderId="36" xfId="1" applyFont="1" applyFill="1" applyBorder="1" applyAlignment="1">
      <alignment horizontal="center" vertical="center" shrinkToFit="1"/>
    </xf>
    <xf numFmtId="0" fontId="21" fillId="6" borderId="98" xfId="0" applyFont="1" applyFill="1" applyBorder="1" applyAlignment="1">
      <alignment horizontal="center" vertical="center"/>
    </xf>
    <xf numFmtId="0" fontId="21" fillId="6" borderId="99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96" xfId="0" applyFont="1" applyFill="1" applyBorder="1" applyAlignment="1">
      <alignment horizontal="center" vertical="center"/>
    </xf>
    <xf numFmtId="41" fontId="22" fillId="6" borderId="21" xfId="0" applyNumberFormat="1" applyFont="1" applyFill="1" applyBorder="1" applyAlignment="1">
      <alignment horizontal="center" vertical="center" shrinkToFit="1"/>
    </xf>
    <xf numFmtId="41" fontId="22" fillId="6" borderId="17" xfId="0" applyNumberFormat="1" applyFont="1" applyFill="1" applyBorder="1" applyAlignment="1">
      <alignment horizontal="center" vertical="center" shrinkToFit="1"/>
    </xf>
    <xf numFmtId="41" fontId="22" fillId="6" borderId="15" xfId="0" applyNumberFormat="1" applyFont="1" applyFill="1" applyBorder="1" applyAlignment="1">
      <alignment horizontal="center" vertical="center" shrinkToFit="1"/>
    </xf>
    <xf numFmtId="41" fontId="30" fillId="0" borderId="19" xfId="1" applyFont="1" applyFill="1" applyBorder="1" applyAlignment="1">
      <alignment horizontal="left" vertical="center"/>
    </xf>
    <xf numFmtId="41" fontId="35" fillId="7" borderId="19" xfId="1" applyFont="1" applyFill="1" applyBorder="1" applyAlignment="1">
      <alignment horizontal="left" vertical="center" shrinkToFit="1"/>
    </xf>
    <xf numFmtId="41" fontId="35" fillId="7" borderId="35" xfId="1" applyFont="1" applyFill="1" applyBorder="1" applyAlignment="1">
      <alignment horizontal="left" vertical="center" shrinkToFit="1"/>
    </xf>
    <xf numFmtId="41" fontId="35" fillId="7" borderId="36" xfId="1" applyFont="1" applyFill="1" applyBorder="1" applyAlignment="1">
      <alignment horizontal="left" vertical="center" shrinkToFit="1"/>
    </xf>
    <xf numFmtId="41" fontId="35" fillId="7" borderId="40" xfId="1" applyFont="1" applyFill="1" applyBorder="1" applyAlignment="1">
      <alignment horizontal="left" vertical="center" shrinkToFit="1"/>
    </xf>
    <xf numFmtId="41" fontId="35" fillId="7" borderId="53" xfId="1" applyFont="1" applyFill="1" applyBorder="1" applyAlignment="1">
      <alignment horizontal="left" vertical="center" shrinkToFit="1"/>
    </xf>
    <xf numFmtId="41" fontId="35" fillId="4" borderId="35" xfId="1" applyFont="1" applyFill="1" applyBorder="1" applyAlignment="1">
      <alignment horizontal="left" vertical="center"/>
    </xf>
    <xf numFmtId="41" fontId="35" fillId="4" borderId="55" xfId="1" applyFont="1" applyFill="1" applyBorder="1" applyAlignment="1">
      <alignment horizontal="left" vertical="center"/>
    </xf>
    <xf numFmtId="41" fontId="35" fillId="4" borderId="36" xfId="1" applyFont="1" applyFill="1" applyBorder="1" applyAlignment="1">
      <alignment horizontal="left" vertical="center"/>
    </xf>
    <xf numFmtId="41" fontId="36" fillId="6" borderId="35" xfId="1" applyFont="1" applyFill="1" applyBorder="1" applyAlignment="1">
      <alignment horizontal="left" vertical="center"/>
    </xf>
    <xf numFmtId="41" fontId="36" fillId="6" borderId="36" xfId="1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41" fontId="20" fillId="0" borderId="64" xfId="1" applyFont="1" applyFill="1" applyBorder="1" applyAlignment="1">
      <alignment horizontal="center" vertical="center" shrinkToFit="1"/>
    </xf>
    <xf numFmtId="41" fontId="20" fillId="0" borderId="72" xfId="1" applyFont="1" applyFill="1" applyBorder="1" applyAlignment="1">
      <alignment horizontal="center" vertical="center" shrinkToFit="1"/>
    </xf>
    <xf numFmtId="177" fontId="20" fillId="0" borderId="65" xfId="1" applyNumberFormat="1" applyFont="1" applyFill="1" applyBorder="1" applyAlignment="1">
      <alignment horizontal="center" vertical="center" shrinkToFit="1"/>
    </xf>
    <xf numFmtId="177" fontId="20" fillId="0" borderId="105" xfId="1" applyNumberFormat="1" applyFont="1" applyFill="1" applyBorder="1" applyAlignment="1">
      <alignment horizontal="center" vertical="center" shrinkToFit="1"/>
    </xf>
    <xf numFmtId="41" fontId="20" fillId="0" borderId="1" xfId="1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/>
    </xf>
    <xf numFmtId="41" fontId="20" fillId="0" borderId="3" xfId="1" applyFont="1" applyFill="1" applyBorder="1" applyAlignment="1">
      <alignment horizontal="center" vertical="center"/>
    </xf>
    <xf numFmtId="41" fontId="30" fillId="0" borderId="92" xfId="1" applyFont="1" applyFill="1" applyBorder="1" applyAlignment="1">
      <alignment horizontal="left" vertical="center" wrapText="1"/>
    </xf>
    <xf numFmtId="41" fontId="30" fillId="0" borderId="94" xfId="1" applyFont="1" applyFill="1" applyBorder="1" applyAlignment="1">
      <alignment horizontal="left" vertical="center" wrapText="1"/>
    </xf>
    <xf numFmtId="41" fontId="20" fillId="0" borderId="77" xfId="1" applyFont="1" applyFill="1" applyBorder="1" applyAlignment="1">
      <alignment horizontal="center" vertical="center" shrinkToFit="1"/>
    </xf>
    <xf numFmtId="41" fontId="20" fillId="0" borderId="78" xfId="1" applyFont="1" applyFill="1" applyBorder="1" applyAlignment="1">
      <alignment horizontal="center" vertical="center" shrinkToFit="1"/>
    </xf>
    <xf numFmtId="41" fontId="20" fillId="0" borderId="76" xfId="1" applyFont="1" applyFill="1" applyBorder="1" applyAlignment="1">
      <alignment horizontal="center" vertical="center" shrinkToFit="1"/>
    </xf>
    <xf numFmtId="41" fontId="30" fillId="0" borderId="93" xfId="1" applyFont="1" applyFill="1" applyBorder="1" applyAlignment="1">
      <alignment horizontal="left" vertical="center"/>
    </xf>
    <xf numFmtId="41" fontId="30" fillId="0" borderId="95" xfId="1" applyFont="1" applyFill="1" applyBorder="1" applyAlignment="1">
      <alignment horizontal="left" vertical="center"/>
    </xf>
    <xf numFmtId="41" fontId="20" fillId="0" borderId="47" xfId="1" applyFont="1" applyFill="1" applyBorder="1" applyAlignment="1">
      <alignment horizontal="center" vertical="center"/>
    </xf>
    <xf numFmtId="41" fontId="20" fillId="0" borderId="48" xfId="1" applyFont="1" applyFill="1" applyBorder="1" applyAlignment="1">
      <alignment horizontal="center" vertical="center"/>
    </xf>
    <xf numFmtId="41" fontId="20" fillId="0" borderId="49" xfId="1" applyFont="1" applyFill="1" applyBorder="1" applyAlignment="1">
      <alignment horizontal="center" vertical="center"/>
    </xf>
    <xf numFmtId="41" fontId="35" fillId="4" borderId="58" xfId="1" applyFont="1" applyFill="1" applyBorder="1" applyAlignment="1">
      <alignment horizontal="left" vertical="center"/>
    </xf>
    <xf numFmtId="41" fontId="35" fillId="4" borderId="2" xfId="1" applyFont="1" applyFill="1" applyBorder="1" applyAlignment="1">
      <alignment horizontal="left" vertical="center"/>
    </xf>
    <xf numFmtId="41" fontId="35" fillId="4" borderId="3" xfId="1" applyFont="1" applyFill="1" applyBorder="1" applyAlignment="1">
      <alignment horizontal="left" vertical="center"/>
    </xf>
    <xf numFmtId="41" fontId="30" fillId="0" borderId="92" xfId="1" applyFont="1" applyFill="1" applyBorder="1" applyAlignment="1">
      <alignment horizontal="left" vertical="center"/>
    </xf>
    <xf numFmtId="41" fontId="30" fillId="0" borderId="94" xfId="1" applyFont="1" applyFill="1" applyBorder="1" applyAlignment="1">
      <alignment horizontal="left" vertical="center"/>
    </xf>
    <xf numFmtId="41" fontId="30" fillId="6" borderId="93" xfId="1" applyFont="1" applyFill="1" applyBorder="1" applyAlignment="1">
      <alignment horizontal="left" vertical="center"/>
    </xf>
    <xf numFmtId="41" fontId="30" fillId="6" borderId="95" xfId="1" applyFont="1" applyFill="1" applyBorder="1" applyAlignment="1">
      <alignment horizontal="left" vertical="center"/>
    </xf>
    <xf numFmtId="41" fontId="36" fillId="6" borderId="19" xfId="1" applyFont="1" applyFill="1" applyBorder="1" applyAlignment="1">
      <alignment horizontal="left" vertical="center"/>
    </xf>
  </cellXfs>
  <cellStyles count="33">
    <cellStyle name="쉼표 [0]" xfId="1" builtinId="6"/>
    <cellStyle name="쉼표 [0] 2" xfId="2" xr:uid="{00000000-0005-0000-0000-000001000000}"/>
    <cellStyle name="쉼표 [0] 2 2" xfId="5" xr:uid="{00000000-0005-0000-0000-000002000000}"/>
    <cellStyle name="쉼표 [0] 2 2 2" xfId="9" xr:uid="{00000000-0005-0000-0000-000003000000}"/>
    <cellStyle name="쉼표 [0] 2 3" xfId="8" xr:uid="{00000000-0005-0000-0000-000004000000}"/>
    <cellStyle name="쉼표 [0] 2 4" xfId="13" xr:uid="{00000000-0005-0000-0000-000005000000}"/>
    <cellStyle name="쉼표 [0] 3" xfId="7" xr:uid="{00000000-0005-0000-0000-000006000000}"/>
    <cellStyle name="쉼표 [0] 3 2" xfId="23" xr:uid="{00000000-0005-0000-0000-000007000000}"/>
    <cellStyle name="쉼표 [0] 4" xfId="6" xr:uid="{00000000-0005-0000-0000-000008000000}"/>
    <cellStyle name="쉼표 [0] 5" xfId="11" xr:uid="{00000000-0005-0000-0000-000009000000}"/>
    <cellStyle name="표준" xfId="0" builtinId="0"/>
    <cellStyle name="표준 2" xfId="3" xr:uid="{00000000-0005-0000-0000-00000B000000}"/>
    <cellStyle name="표준 2 2" xfId="18" xr:uid="{00000000-0005-0000-0000-00000C000000}"/>
    <cellStyle name="표준 2 2 2" xfId="28" xr:uid="{00000000-0005-0000-0000-00000D000000}"/>
    <cellStyle name="표준 2 3" xfId="21" xr:uid="{00000000-0005-0000-0000-00000E000000}"/>
    <cellStyle name="표준 2 3 2" xfId="31" xr:uid="{00000000-0005-0000-0000-00000F000000}"/>
    <cellStyle name="표준 2 4" xfId="25" xr:uid="{00000000-0005-0000-0000-000010000000}"/>
    <cellStyle name="표준 2 5" xfId="15" xr:uid="{00000000-0005-0000-0000-000011000000}"/>
    <cellStyle name="표준 3" xfId="16" xr:uid="{00000000-0005-0000-0000-000012000000}"/>
    <cellStyle name="표준 3 2" xfId="19" xr:uid="{00000000-0005-0000-0000-000013000000}"/>
    <cellStyle name="표준 3 2 2" xfId="29" xr:uid="{00000000-0005-0000-0000-000014000000}"/>
    <cellStyle name="표준 3 3" xfId="22" xr:uid="{00000000-0005-0000-0000-000015000000}"/>
    <cellStyle name="표준 3 3 2" xfId="32" xr:uid="{00000000-0005-0000-0000-000016000000}"/>
    <cellStyle name="표준 3 4" xfId="26" xr:uid="{00000000-0005-0000-0000-000017000000}"/>
    <cellStyle name="표준 4" xfId="12" xr:uid="{00000000-0005-0000-0000-000018000000}"/>
    <cellStyle name="표준 5" xfId="10" xr:uid="{00000000-0005-0000-0000-000019000000}"/>
    <cellStyle name="표준 6" xfId="4" xr:uid="{00000000-0005-0000-0000-00001A000000}"/>
    <cellStyle name="표준 6 2" xfId="17" xr:uid="{00000000-0005-0000-0000-00001B000000}"/>
    <cellStyle name="표준 6 2 2" xfId="27" xr:uid="{00000000-0005-0000-0000-00001C000000}"/>
    <cellStyle name="표준 6 3" xfId="20" xr:uid="{00000000-0005-0000-0000-00001D000000}"/>
    <cellStyle name="표준 6 3 2" xfId="30" xr:uid="{00000000-0005-0000-0000-00001E000000}"/>
    <cellStyle name="표준 6 4" xfId="24" xr:uid="{00000000-0005-0000-0000-00001F000000}"/>
    <cellStyle name="표준 6 5" xfId="14" xr:uid="{00000000-0005-0000-0000-000020000000}"/>
  </cellStyles>
  <dxfs count="0"/>
  <tableStyles count="0" defaultTableStyle="TableStyleMedium9" defaultPivotStyle="PivotStyleLight16"/>
  <colors>
    <mruColors>
      <color rgb="FFFFFFCC"/>
      <color rgb="FFFFFF99"/>
      <color rgb="FF003399"/>
      <color rgb="FF0066FF"/>
      <color rgb="FFCCECFF"/>
      <color rgb="FF82807E"/>
      <color rgb="FF99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Normal="100" workbookViewId="0">
      <selection activeCell="H9" sqref="H9"/>
    </sheetView>
  </sheetViews>
  <sheetFormatPr defaultRowHeight="13.5" x14ac:dyDescent="0.3"/>
  <cols>
    <col min="1" max="1" width="9.25" style="3" customWidth="1"/>
    <col min="2" max="2" width="13.875" style="11" customWidth="1"/>
    <col min="3" max="3" width="42.5" style="4" customWidth="1"/>
    <col min="4" max="4" width="26.125" style="4" customWidth="1"/>
    <col min="5" max="5" width="25.5" style="4" customWidth="1"/>
    <col min="6" max="6" width="21.375" style="36" customWidth="1"/>
    <col min="7" max="7" width="9" style="3"/>
    <col min="8" max="8" width="15" style="3" bestFit="1" customWidth="1"/>
    <col min="9" max="240" width="9" style="3"/>
    <col min="241" max="241" width="41.25" style="3" bestFit="1" customWidth="1"/>
    <col min="242" max="243" width="14.75" style="3" bestFit="1" customWidth="1"/>
    <col min="244" max="244" width="12.5" style="3" bestFit="1" customWidth="1"/>
    <col min="245" max="245" width="14.75" style="3" bestFit="1" customWidth="1"/>
    <col min="246" max="246" width="4.125" style="3" bestFit="1" customWidth="1"/>
    <col min="247" max="247" width="5.875" style="3" bestFit="1" customWidth="1"/>
    <col min="248" max="249" width="4.5" style="3" bestFit="1" customWidth="1"/>
    <col min="250" max="496" width="9" style="3"/>
    <col min="497" max="497" width="41.25" style="3" bestFit="1" customWidth="1"/>
    <col min="498" max="499" width="14.75" style="3" bestFit="1" customWidth="1"/>
    <col min="500" max="500" width="12.5" style="3" bestFit="1" customWidth="1"/>
    <col min="501" max="501" width="14.75" style="3" bestFit="1" customWidth="1"/>
    <col min="502" max="502" width="4.125" style="3" bestFit="1" customWidth="1"/>
    <col min="503" max="503" width="5.875" style="3" bestFit="1" customWidth="1"/>
    <col min="504" max="505" width="4.5" style="3" bestFit="1" customWidth="1"/>
    <col min="506" max="752" width="9" style="3"/>
    <col min="753" max="753" width="41.25" style="3" bestFit="1" customWidth="1"/>
    <col min="754" max="755" width="14.75" style="3" bestFit="1" customWidth="1"/>
    <col min="756" max="756" width="12.5" style="3" bestFit="1" customWidth="1"/>
    <col min="757" max="757" width="14.75" style="3" bestFit="1" customWidth="1"/>
    <col min="758" max="758" width="4.125" style="3" bestFit="1" customWidth="1"/>
    <col min="759" max="759" width="5.875" style="3" bestFit="1" customWidth="1"/>
    <col min="760" max="761" width="4.5" style="3" bestFit="1" customWidth="1"/>
    <col min="762" max="1008" width="9" style="3"/>
    <col min="1009" max="1009" width="41.25" style="3" bestFit="1" customWidth="1"/>
    <col min="1010" max="1011" width="14.75" style="3" bestFit="1" customWidth="1"/>
    <col min="1012" max="1012" width="12.5" style="3" bestFit="1" customWidth="1"/>
    <col min="1013" max="1013" width="14.75" style="3" bestFit="1" customWidth="1"/>
    <col min="1014" max="1014" width="4.125" style="3" bestFit="1" customWidth="1"/>
    <col min="1015" max="1015" width="5.875" style="3" bestFit="1" customWidth="1"/>
    <col min="1016" max="1017" width="4.5" style="3" bestFit="1" customWidth="1"/>
    <col min="1018" max="1264" width="9" style="3"/>
    <col min="1265" max="1265" width="41.25" style="3" bestFit="1" customWidth="1"/>
    <col min="1266" max="1267" width="14.75" style="3" bestFit="1" customWidth="1"/>
    <col min="1268" max="1268" width="12.5" style="3" bestFit="1" customWidth="1"/>
    <col min="1269" max="1269" width="14.75" style="3" bestFit="1" customWidth="1"/>
    <col min="1270" max="1270" width="4.125" style="3" bestFit="1" customWidth="1"/>
    <col min="1271" max="1271" width="5.875" style="3" bestFit="1" customWidth="1"/>
    <col min="1272" max="1273" width="4.5" style="3" bestFit="1" customWidth="1"/>
    <col min="1274" max="1520" width="9" style="3"/>
    <col min="1521" max="1521" width="41.25" style="3" bestFit="1" customWidth="1"/>
    <col min="1522" max="1523" width="14.75" style="3" bestFit="1" customWidth="1"/>
    <col min="1524" max="1524" width="12.5" style="3" bestFit="1" customWidth="1"/>
    <col min="1525" max="1525" width="14.75" style="3" bestFit="1" customWidth="1"/>
    <col min="1526" max="1526" width="4.125" style="3" bestFit="1" customWidth="1"/>
    <col min="1527" max="1527" width="5.875" style="3" bestFit="1" customWidth="1"/>
    <col min="1528" max="1529" width="4.5" style="3" bestFit="1" customWidth="1"/>
    <col min="1530" max="1776" width="9" style="3"/>
    <col min="1777" max="1777" width="41.25" style="3" bestFit="1" customWidth="1"/>
    <col min="1778" max="1779" width="14.75" style="3" bestFit="1" customWidth="1"/>
    <col min="1780" max="1780" width="12.5" style="3" bestFit="1" customWidth="1"/>
    <col min="1781" max="1781" width="14.75" style="3" bestFit="1" customWidth="1"/>
    <col min="1782" max="1782" width="4.125" style="3" bestFit="1" customWidth="1"/>
    <col min="1783" max="1783" width="5.875" style="3" bestFit="1" customWidth="1"/>
    <col min="1784" max="1785" width="4.5" style="3" bestFit="1" customWidth="1"/>
    <col min="1786" max="2032" width="9" style="3"/>
    <col min="2033" max="2033" width="41.25" style="3" bestFit="1" customWidth="1"/>
    <col min="2034" max="2035" width="14.75" style="3" bestFit="1" customWidth="1"/>
    <col min="2036" max="2036" width="12.5" style="3" bestFit="1" customWidth="1"/>
    <col min="2037" max="2037" width="14.75" style="3" bestFit="1" customWidth="1"/>
    <col min="2038" max="2038" width="4.125" style="3" bestFit="1" customWidth="1"/>
    <col min="2039" max="2039" width="5.875" style="3" bestFit="1" customWidth="1"/>
    <col min="2040" max="2041" width="4.5" style="3" bestFit="1" customWidth="1"/>
    <col min="2042" max="2288" width="9" style="3"/>
    <col min="2289" max="2289" width="41.25" style="3" bestFit="1" customWidth="1"/>
    <col min="2290" max="2291" width="14.75" style="3" bestFit="1" customWidth="1"/>
    <col min="2292" max="2292" width="12.5" style="3" bestFit="1" customWidth="1"/>
    <col min="2293" max="2293" width="14.75" style="3" bestFit="1" customWidth="1"/>
    <col min="2294" max="2294" width="4.125" style="3" bestFit="1" customWidth="1"/>
    <col min="2295" max="2295" width="5.875" style="3" bestFit="1" customWidth="1"/>
    <col min="2296" max="2297" width="4.5" style="3" bestFit="1" customWidth="1"/>
    <col min="2298" max="2544" width="9" style="3"/>
    <col min="2545" max="2545" width="41.25" style="3" bestFit="1" customWidth="1"/>
    <col min="2546" max="2547" width="14.75" style="3" bestFit="1" customWidth="1"/>
    <col min="2548" max="2548" width="12.5" style="3" bestFit="1" customWidth="1"/>
    <col min="2549" max="2549" width="14.75" style="3" bestFit="1" customWidth="1"/>
    <col min="2550" max="2550" width="4.125" style="3" bestFit="1" customWidth="1"/>
    <col min="2551" max="2551" width="5.875" style="3" bestFit="1" customWidth="1"/>
    <col min="2552" max="2553" width="4.5" style="3" bestFit="1" customWidth="1"/>
    <col min="2554" max="2800" width="9" style="3"/>
    <col min="2801" max="2801" width="41.25" style="3" bestFit="1" customWidth="1"/>
    <col min="2802" max="2803" width="14.75" style="3" bestFit="1" customWidth="1"/>
    <col min="2804" max="2804" width="12.5" style="3" bestFit="1" customWidth="1"/>
    <col min="2805" max="2805" width="14.75" style="3" bestFit="1" customWidth="1"/>
    <col min="2806" max="2806" width="4.125" style="3" bestFit="1" customWidth="1"/>
    <col min="2807" max="2807" width="5.875" style="3" bestFit="1" customWidth="1"/>
    <col min="2808" max="2809" width="4.5" style="3" bestFit="1" customWidth="1"/>
    <col min="2810" max="3056" width="9" style="3"/>
    <col min="3057" max="3057" width="41.25" style="3" bestFit="1" customWidth="1"/>
    <col min="3058" max="3059" width="14.75" style="3" bestFit="1" customWidth="1"/>
    <col min="3060" max="3060" width="12.5" style="3" bestFit="1" customWidth="1"/>
    <col min="3061" max="3061" width="14.75" style="3" bestFit="1" customWidth="1"/>
    <col min="3062" max="3062" width="4.125" style="3" bestFit="1" customWidth="1"/>
    <col min="3063" max="3063" width="5.875" style="3" bestFit="1" customWidth="1"/>
    <col min="3064" max="3065" width="4.5" style="3" bestFit="1" customWidth="1"/>
    <col min="3066" max="3312" width="9" style="3"/>
    <col min="3313" max="3313" width="41.25" style="3" bestFit="1" customWidth="1"/>
    <col min="3314" max="3315" width="14.75" style="3" bestFit="1" customWidth="1"/>
    <col min="3316" max="3316" width="12.5" style="3" bestFit="1" customWidth="1"/>
    <col min="3317" max="3317" width="14.75" style="3" bestFit="1" customWidth="1"/>
    <col min="3318" max="3318" width="4.125" style="3" bestFit="1" customWidth="1"/>
    <col min="3319" max="3319" width="5.875" style="3" bestFit="1" customWidth="1"/>
    <col min="3320" max="3321" width="4.5" style="3" bestFit="1" customWidth="1"/>
    <col min="3322" max="3568" width="9" style="3"/>
    <col min="3569" max="3569" width="41.25" style="3" bestFit="1" customWidth="1"/>
    <col min="3570" max="3571" width="14.75" style="3" bestFit="1" customWidth="1"/>
    <col min="3572" max="3572" width="12.5" style="3" bestFit="1" customWidth="1"/>
    <col min="3573" max="3573" width="14.75" style="3" bestFit="1" customWidth="1"/>
    <col min="3574" max="3574" width="4.125" style="3" bestFit="1" customWidth="1"/>
    <col min="3575" max="3575" width="5.875" style="3" bestFit="1" customWidth="1"/>
    <col min="3576" max="3577" width="4.5" style="3" bestFit="1" customWidth="1"/>
    <col min="3578" max="3824" width="9" style="3"/>
    <col min="3825" max="3825" width="41.25" style="3" bestFit="1" customWidth="1"/>
    <col min="3826" max="3827" width="14.75" style="3" bestFit="1" customWidth="1"/>
    <col min="3828" max="3828" width="12.5" style="3" bestFit="1" customWidth="1"/>
    <col min="3829" max="3829" width="14.75" style="3" bestFit="1" customWidth="1"/>
    <col min="3830" max="3830" width="4.125" style="3" bestFit="1" customWidth="1"/>
    <col min="3831" max="3831" width="5.875" style="3" bestFit="1" customWidth="1"/>
    <col min="3832" max="3833" width="4.5" style="3" bestFit="1" customWidth="1"/>
    <col min="3834" max="4080" width="9" style="3"/>
    <col min="4081" max="4081" width="41.25" style="3" bestFit="1" customWidth="1"/>
    <col min="4082" max="4083" width="14.75" style="3" bestFit="1" customWidth="1"/>
    <col min="4084" max="4084" width="12.5" style="3" bestFit="1" customWidth="1"/>
    <col min="4085" max="4085" width="14.75" style="3" bestFit="1" customWidth="1"/>
    <col min="4086" max="4086" width="4.125" style="3" bestFit="1" customWidth="1"/>
    <col min="4087" max="4087" width="5.875" style="3" bestFit="1" customWidth="1"/>
    <col min="4088" max="4089" width="4.5" style="3" bestFit="1" customWidth="1"/>
    <col min="4090" max="4336" width="9" style="3"/>
    <col min="4337" max="4337" width="41.25" style="3" bestFit="1" customWidth="1"/>
    <col min="4338" max="4339" width="14.75" style="3" bestFit="1" customWidth="1"/>
    <col min="4340" max="4340" width="12.5" style="3" bestFit="1" customWidth="1"/>
    <col min="4341" max="4341" width="14.75" style="3" bestFit="1" customWidth="1"/>
    <col min="4342" max="4342" width="4.125" style="3" bestFit="1" customWidth="1"/>
    <col min="4343" max="4343" width="5.875" style="3" bestFit="1" customWidth="1"/>
    <col min="4344" max="4345" width="4.5" style="3" bestFit="1" customWidth="1"/>
    <col min="4346" max="4592" width="9" style="3"/>
    <col min="4593" max="4593" width="41.25" style="3" bestFit="1" customWidth="1"/>
    <col min="4594" max="4595" width="14.75" style="3" bestFit="1" customWidth="1"/>
    <col min="4596" max="4596" width="12.5" style="3" bestFit="1" customWidth="1"/>
    <col min="4597" max="4597" width="14.75" style="3" bestFit="1" customWidth="1"/>
    <col min="4598" max="4598" width="4.125" style="3" bestFit="1" customWidth="1"/>
    <col min="4599" max="4599" width="5.875" style="3" bestFit="1" customWidth="1"/>
    <col min="4600" max="4601" width="4.5" style="3" bestFit="1" customWidth="1"/>
    <col min="4602" max="4848" width="9" style="3"/>
    <col min="4849" max="4849" width="41.25" style="3" bestFit="1" customWidth="1"/>
    <col min="4850" max="4851" width="14.75" style="3" bestFit="1" customWidth="1"/>
    <col min="4852" max="4852" width="12.5" style="3" bestFit="1" customWidth="1"/>
    <col min="4853" max="4853" width="14.75" style="3" bestFit="1" customWidth="1"/>
    <col min="4854" max="4854" width="4.125" style="3" bestFit="1" customWidth="1"/>
    <col min="4855" max="4855" width="5.875" style="3" bestFit="1" customWidth="1"/>
    <col min="4856" max="4857" width="4.5" style="3" bestFit="1" customWidth="1"/>
    <col min="4858" max="5104" width="9" style="3"/>
    <col min="5105" max="5105" width="41.25" style="3" bestFit="1" customWidth="1"/>
    <col min="5106" max="5107" width="14.75" style="3" bestFit="1" customWidth="1"/>
    <col min="5108" max="5108" width="12.5" style="3" bestFit="1" customWidth="1"/>
    <col min="5109" max="5109" width="14.75" style="3" bestFit="1" customWidth="1"/>
    <col min="5110" max="5110" width="4.125" style="3" bestFit="1" customWidth="1"/>
    <col min="5111" max="5111" width="5.875" style="3" bestFit="1" customWidth="1"/>
    <col min="5112" max="5113" width="4.5" style="3" bestFit="1" customWidth="1"/>
    <col min="5114" max="5360" width="9" style="3"/>
    <col min="5361" max="5361" width="41.25" style="3" bestFit="1" customWidth="1"/>
    <col min="5362" max="5363" width="14.75" style="3" bestFit="1" customWidth="1"/>
    <col min="5364" max="5364" width="12.5" style="3" bestFit="1" customWidth="1"/>
    <col min="5365" max="5365" width="14.75" style="3" bestFit="1" customWidth="1"/>
    <col min="5366" max="5366" width="4.125" style="3" bestFit="1" customWidth="1"/>
    <col min="5367" max="5367" width="5.875" style="3" bestFit="1" customWidth="1"/>
    <col min="5368" max="5369" width="4.5" style="3" bestFit="1" customWidth="1"/>
    <col min="5370" max="5616" width="9" style="3"/>
    <col min="5617" max="5617" width="41.25" style="3" bestFit="1" customWidth="1"/>
    <col min="5618" max="5619" width="14.75" style="3" bestFit="1" customWidth="1"/>
    <col min="5620" max="5620" width="12.5" style="3" bestFit="1" customWidth="1"/>
    <col min="5621" max="5621" width="14.75" style="3" bestFit="1" customWidth="1"/>
    <col min="5622" max="5622" width="4.125" style="3" bestFit="1" customWidth="1"/>
    <col min="5623" max="5623" width="5.875" style="3" bestFit="1" customWidth="1"/>
    <col min="5624" max="5625" width="4.5" style="3" bestFit="1" customWidth="1"/>
    <col min="5626" max="5872" width="9" style="3"/>
    <col min="5873" max="5873" width="41.25" style="3" bestFit="1" customWidth="1"/>
    <col min="5874" max="5875" width="14.75" style="3" bestFit="1" customWidth="1"/>
    <col min="5876" max="5876" width="12.5" style="3" bestFit="1" customWidth="1"/>
    <col min="5877" max="5877" width="14.75" style="3" bestFit="1" customWidth="1"/>
    <col min="5878" max="5878" width="4.125" style="3" bestFit="1" customWidth="1"/>
    <col min="5879" max="5879" width="5.875" style="3" bestFit="1" customWidth="1"/>
    <col min="5880" max="5881" width="4.5" style="3" bestFit="1" customWidth="1"/>
    <col min="5882" max="6128" width="9" style="3"/>
    <col min="6129" max="6129" width="41.25" style="3" bestFit="1" customWidth="1"/>
    <col min="6130" max="6131" width="14.75" style="3" bestFit="1" customWidth="1"/>
    <col min="6132" max="6132" width="12.5" style="3" bestFit="1" customWidth="1"/>
    <col min="6133" max="6133" width="14.75" style="3" bestFit="1" customWidth="1"/>
    <col min="6134" max="6134" width="4.125" style="3" bestFit="1" customWidth="1"/>
    <col min="6135" max="6135" width="5.875" style="3" bestFit="1" customWidth="1"/>
    <col min="6136" max="6137" width="4.5" style="3" bestFit="1" customWidth="1"/>
    <col min="6138" max="6384" width="9" style="3"/>
    <col min="6385" max="6385" width="41.25" style="3" bestFit="1" customWidth="1"/>
    <col min="6386" max="6387" width="14.75" style="3" bestFit="1" customWidth="1"/>
    <col min="6388" max="6388" width="12.5" style="3" bestFit="1" customWidth="1"/>
    <col min="6389" max="6389" width="14.75" style="3" bestFit="1" customWidth="1"/>
    <col min="6390" max="6390" width="4.125" style="3" bestFit="1" customWidth="1"/>
    <col min="6391" max="6391" width="5.875" style="3" bestFit="1" customWidth="1"/>
    <col min="6392" max="6393" width="4.5" style="3" bestFit="1" customWidth="1"/>
    <col min="6394" max="6640" width="9" style="3"/>
    <col min="6641" max="6641" width="41.25" style="3" bestFit="1" customWidth="1"/>
    <col min="6642" max="6643" width="14.75" style="3" bestFit="1" customWidth="1"/>
    <col min="6644" max="6644" width="12.5" style="3" bestFit="1" customWidth="1"/>
    <col min="6645" max="6645" width="14.75" style="3" bestFit="1" customWidth="1"/>
    <col min="6646" max="6646" width="4.125" style="3" bestFit="1" customWidth="1"/>
    <col min="6647" max="6647" width="5.875" style="3" bestFit="1" customWidth="1"/>
    <col min="6648" max="6649" width="4.5" style="3" bestFit="1" customWidth="1"/>
    <col min="6650" max="6896" width="9" style="3"/>
    <col min="6897" max="6897" width="41.25" style="3" bestFit="1" customWidth="1"/>
    <col min="6898" max="6899" width="14.75" style="3" bestFit="1" customWidth="1"/>
    <col min="6900" max="6900" width="12.5" style="3" bestFit="1" customWidth="1"/>
    <col min="6901" max="6901" width="14.75" style="3" bestFit="1" customWidth="1"/>
    <col min="6902" max="6902" width="4.125" style="3" bestFit="1" customWidth="1"/>
    <col min="6903" max="6903" width="5.875" style="3" bestFit="1" customWidth="1"/>
    <col min="6904" max="6905" width="4.5" style="3" bestFit="1" customWidth="1"/>
    <col min="6906" max="7152" width="9" style="3"/>
    <col min="7153" max="7153" width="41.25" style="3" bestFit="1" customWidth="1"/>
    <col min="7154" max="7155" width="14.75" style="3" bestFit="1" customWidth="1"/>
    <col min="7156" max="7156" width="12.5" style="3" bestFit="1" customWidth="1"/>
    <col min="7157" max="7157" width="14.75" style="3" bestFit="1" customWidth="1"/>
    <col min="7158" max="7158" width="4.125" style="3" bestFit="1" customWidth="1"/>
    <col min="7159" max="7159" width="5.875" style="3" bestFit="1" customWidth="1"/>
    <col min="7160" max="7161" width="4.5" style="3" bestFit="1" customWidth="1"/>
    <col min="7162" max="7408" width="9" style="3"/>
    <col min="7409" max="7409" width="41.25" style="3" bestFit="1" customWidth="1"/>
    <col min="7410" max="7411" width="14.75" style="3" bestFit="1" customWidth="1"/>
    <col min="7412" max="7412" width="12.5" style="3" bestFit="1" customWidth="1"/>
    <col min="7413" max="7413" width="14.75" style="3" bestFit="1" customWidth="1"/>
    <col min="7414" max="7414" width="4.125" style="3" bestFit="1" customWidth="1"/>
    <col min="7415" max="7415" width="5.875" style="3" bestFit="1" customWidth="1"/>
    <col min="7416" max="7417" width="4.5" style="3" bestFit="1" customWidth="1"/>
    <col min="7418" max="7664" width="9" style="3"/>
    <col min="7665" max="7665" width="41.25" style="3" bestFit="1" customWidth="1"/>
    <col min="7666" max="7667" width="14.75" style="3" bestFit="1" customWidth="1"/>
    <col min="7668" max="7668" width="12.5" style="3" bestFit="1" customWidth="1"/>
    <col min="7669" max="7669" width="14.75" style="3" bestFit="1" customWidth="1"/>
    <col min="7670" max="7670" width="4.125" style="3" bestFit="1" customWidth="1"/>
    <col min="7671" max="7671" width="5.875" style="3" bestFit="1" customWidth="1"/>
    <col min="7672" max="7673" width="4.5" style="3" bestFit="1" customWidth="1"/>
    <col min="7674" max="7920" width="9" style="3"/>
    <col min="7921" max="7921" width="41.25" style="3" bestFit="1" customWidth="1"/>
    <col min="7922" max="7923" width="14.75" style="3" bestFit="1" customWidth="1"/>
    <col min="7924" max="7924" width="12.5" style="3" bestFit="1" customWidth="1"/>
    <col min="7925" max="7925" width="14.75" style="3" bestFit="1" customWidth="1"/>
    <col min="7926" max="7926" width="4.125" style="3" bestFit="1" customWidth="1"/>
    <col min="7927" max="7927" width="5.875" style="3" bestFit="1" customWidth="1"/>
    <col min="7928" max="7929" width="4.5" style="3" bestFit="1" customWidth="1"/>
    <col min="7930" max="8176" width="9" style="3"/>
    <col min="8177" max="8177" width="41.25" style="3" bestFit="1" customWidth="1"/>
    <col min="8178" max="8179" width="14.75" style="3" bestFit="1" customWidth="1"/>
    <col min="8180" max="8180" width="12.5" style="3" bestFit="1" customWidth="1"/>
    <col min="8181" max="8181" width="14.75" style="3" bestFit="1" customWidth="1"/>
    <col min="8182" max="8182" width="4.125" style="3" bestFit="1" customWidth="1"/>
    <col min="8183" max="8183" width="5.875" style="3" bestFit="1" customWidth="1"/>
    <col min="8184" max="8185" width="4.5" style="3" bestFit="1" customWidth="1"/>
    <col min="8186" max="8432" width="9" style="3"/>
    <col min="8433" max="8433" width="41.25" style="3" bestFit="1" customWidth="1"/>
    <col min="8434" max="8435" width="14.75" style="3" bestFit="1" customWidth="1"/>
    <col min="8436" max="8436" width="12.5" style="3" bestFit="1" customWidth="1"/>
    <col min="8437" max="8437" width="14.75" style="3" bestFit="1" customWidth="1"/>
    <col min="8438" max="8438" width="4.125" style="3" bestFit="1" customWidth="1"/>
    <col min="8439" max="8439" width="5.875" style="3" bestFit="1" customWidth="1"/>
    <col min="8440" max="8441" width="4.5" style="3" bestFit="1" customWidth="1"/>
    <col min="8442" max="8688" width="9" style="3"/>
    <col min="8689" max="8689" width="41.25" style="3" bestFit="1" customWidth="1"/>
    <col min="8690" max="8691" width="14.75" style="3" bestFit="1" customWidth="1"/>
    <col min="8692" max="8692" width="12.5" style="3" bestFit="1" customWidth="1"/>
    <col min="8693" max="8693" width="14.75" style="3" bestFit="1" customWidth="1"/>
    <col min="8694" max="8694" width="4.125" style="3" bestFit="1" customWidth="1"/>
    <col min="8695" max="8695" width="5.875" style="3" bestFit="1" customWidth="1"/>
    <col min="8696" max="8697" width="4.5" style="3" bestFit="1" customWidth="1"/>
    <col min="8698" max="8944" width="9" style="3"/>
    <col min="8945" max="8945" width="41.25" style="3" bestFit="1" customWidth="1"/>
    <col min="8946" max="8947" width="14.75" style="3" bestFit="1" customWidth="1"/>
    <col min="8948" max="8948" width="12.5" style="3" bestFit="1" customWidth="1"/>
    <col min="8949" max="8949" width="14.75" style="3" bestFit="1" customWidth="1"/>
    <col min="8950" max="8950" width="4.125" style="3" bestFit="1" customWidth="1"/>
    <col min="8951" max="8951" width="5.875" style="3" bestFit="1" customWidth="1"/>
    <col min="8952" max="8953" width="4.5" style="3" bestFit="1" customWidth="1"/>
    <col min="8954" max="9200" width="9" style="3"/>
    <col min="9201" max="9201" width="41.25" style="3" bestFit="1" customWidth="1"/>
    <col min="9202" max="9203" width="14.75" style="3" bestFit="1" customWidth="1"/>
    <col min="9204" max="9204" width="12.5" style="3" bestFit="1" customWidth="1"/>
    <col min="9205" max="9205" width="14.75" style="3" bestFit="1" customWidth="1"/>
    <col min="9206" max="9206" width="4.125" style="3" bestFit="1" customWidth="1"/>
    <col min="9207" max="9207" width="5.875" style="3" bestFit="1" customWidth="1"/>
    <col min="9208" max="9209" width="4.5" style="3" bestFit="1" customWidth="1"/>
    <col min="9210" max="9456" width="9" style="3"/>
    <col min="9457" max="9457" width="41.25" style="3" bestFit="1" customWidth="1"/>
    <col min="9458" max="9459" width="14.75" style="3" bestFit="1" customWidth="1"/>
    <col min="9460" max="9460" width="12.5" style="3" bestFit="1" customWidth="1"/>
    <col min="9461" max="9461" width="14.75" style="3" bestFit="1" customWidth="1"/>
    <col min="9462" max="9462" width="4.125" style="3" bestFit="1" customWidth="1"/>
    <col min="9463" max="9463" width="5.875" style="3" bestFit="1" customWidth="1"/>
    <col min="9464" max="9465" width="4.5" style="3" bestFit="1" customWidth="1"/>
    <col min="9466" max="9712" width="9" style="3"/>
    <col min="9713" max="9713" width="41.25" style="3" bestFit="1" customWidth="1"/>
    <col min="9714" max="9715" width="14.75" style="3" bestFit="1" customWidth="1"/>
    <col min="9716" max="9716" width="12.5" style="3" bestFit="1" customWidth="1"/>
    <col min="9717" max="9717" width="14.75" style="3" bestFit="1" customWidth="1"/>
    <col min="9718" max="9718" width="4.125" style="3" bestFit="1" customWidth="1"/>
    <col min="9719" max="9719" width="5.875" style="3" bestFit="1" customWidth="1"/>
    <col min="9720" max="9721" width="4.5" style="3" bestFit="1" customWidth="1"/>
    <col min="9722" max="9968" width="9" style="3"/>
    <col min="9969" max="9969" width="41.25" style="3" bestFit="1" customWidth="1"/>
    <col min="9970" max="9971" width="14.75" style="3" bestFit="1" customWidth="1"/>
    <col min="9972" max="9972" width="12.5" style="3" bestFit="1" customWidth="1"/>
    <col min="9973" max="9973" width="14.75" style="3" bestFit="1" customWidth="1"/>
    <col min="9974" max="9974" width="4.125" style="3" bestFit="1" customWidth="1"/>
    <col min="9975" max="9975" width="5.875" style="3" bestFit="1" customWidth="1"/>
    <col min="9976" max="9977" width="4.5" style="3" bestFit="1" customWidth="1"/>
    <col min="9978" max="10224" width="9" style="3"/>
    <col min="10225" max="10225" width="41.25" style="3" bestFit="1" customWidth="1"/>
    <col min="10226" max="10227" width="14.75" style="3" bestFit="1" customWidth="1"/>
    <col min="10228" max="10228" width="12.5" style="3" bestFit="1" customWidth="1"/>
    <col min="10229" max="10229" width="14.75" style="3" bestFit="1" customWidth="1"/>
    <col min="10230" max="10230" width="4.125" style="3" bestFit="1" customWidth="1"/>
    <col min="10231" max="10231" width="5.875" style="3" bestFit="1" customWidth="1"/>
    <col min="10232" max="10233" width="4.5" style="3" bestFit="1" customWidth="1"/>
    <col min="10234" max="10480" width="9" style="3"/>
    <col min="10481" max="10481" width="41.25" style="3" bestFit="1" customWidth="1"/>
    <col min="10482" max="10483" width="14.75" style="3" bestFit="1" customWidth="1"/>
    <col min="10484" max="10484" width="12.5" style="3" bestFit="1" customWidth="1"/>
    <col min="10485" max="10485" width="14.75" style="3" bestFit="1" customWidth="1"/>
    <col min="10486" max="10486" width="4.125" style="3" bestFit="1" customWidth="1"/>
    <col min="10487" max="10487" width="5.875" style="3" bestFit="1" customWidth="1"/>
    <col min="10488" max="10489" width="4.5" style="3" bestFit="1" customWidth="1"/>
    <col min="10490" max="10736" width="9" style="3"/>
    <col min="10737" max="10737" width="41.25" style="3" bestFit="1" customWidth="1"/>
    <col min="10738" max="10739" width="14.75" style="3" bestFit="1" customWidth="1"/>
    <col min="10740" max="10740" width="12.5" style="3" bestFit="1" customWidth="1"/>
    <col min="10741" max="10741" width="14.75" style="3" bestFit="1" customWidth="1"/>
    <col min="10742" max="10742" width="4.125" style="3" bestFit="1" customWidth="1"/>
    <col min="10743" max="10743" width="5.875" style="3" bestFit="1" customWidth="1"/>
    <col min="10744" max="10745" width="4.5" style="3" bestFit="1" customWidth="1"/>
    <col min="10746" max="10992" width="9" style="3"/>
    <col min="10993" max="10993" width="41.25" style="3" bestFit="1" customWidth="1"/>
    <col min="10994" max="10995" width="14.75" style="3" bestFit="1" customWidth="1"/>
    <col min="10996" max="10996" width="12.5" style="3" bestFit="1" customWidth="1"/>
    <col min="10997" max="10997" width="14.75" style="3" bestFit="1" customWidth="1"/>
    <col min="10998" max="10998" width="4.125" style="3" bestFit="1" customWidth="1"/>
    <col min="10999" max="10999" width="5.875" style="3" bestFit="1" customWidth="1"/>
    <col min="11000" max="11001" width="4.5" style="3" bestFit="1" customWidth="1"/>
    <col min="11002" max="11248" width="9" style="3"/>
    <col min="11249" max="11249" width="41.25" style="3" bestFit="1" customWidth="1"/>
    <col min="11250" max="11251" width="14.75" style="3" bestFit="1" customWidth="1"/>
    <col min="11252" max="11252" width="12.5" style="3" bestFit="1" customWidth="1"/>
    <col min="11253" max="11253" width="14.75" style="3" bestFit="1" customWidth="1"/>
    <col min="11254" max="11254" width="4.125" style="3" bestFit="1" customWidth="1"/>
    <col min="11255" max="11255" width="5.875" style="3" bestFit="1" customWidth="1"/>
    <col min="11256" max="11257" width="4.5" style="3" bestFit="1" customWidth="1"/>
    <col min="11258" max="11504" width="9" style="3"/>
    <col min="11505" max="11505" width="41.25" style="3" bestFit="1" customWidth="1"/>
    <col min="11506" max="11507" width="14.75" style="3" bestFit="1" customWidth="1"/>
    <col min="11508" max="11508" width="12.5" style="3" bestFit="1" customWidth="1"/>
    <col min="11509" max="11509" width="14.75" style="3" bestFit="1" customWidth="1"/>
    <col min="11510" max="11510" width="4.125" style="3" bestFit="1" customWidth="1"/>
    <col min="11511" max="11511" width="5.875" style="3" bestFit="1" customWidth="1"/>
    <col min="11512" max="11513" width="4.5" style="3" bestFit="1" customWidth="1"/>
    <col min="11514" max="11760" width="9" style="3"/>
    <col min="11761" max="11761" width="41.25" style="3" bestFit="1" customWidth="1"/>
    <col min="11762" max="11763" width="14.75" style="3" bestFit="1" customWidth="1"/>
    <col min="11764" max="11764" width="12.5" style="3" bestFit="1" customWidth="1"/>
    <col min="11765" max="11765" width="14.75" style="3" bestFit="1" customWidth="1"/>
    <col min="11766" max="11766" width="4.125" style="3" bestFit="1" customWidth="1"/>
    <col min="11767" max="11767" width="5.875" style="3" bestFit="1" customWidth="1"/>
    <col min="11768" max="11769" width="4.5" style="3" bestFit="1" customWidth="1"/>
    <col min="11770" max="12016" width="9" style="3"/>
    <col min="12017" max="12017" width="41.25" style="3" bestFit="1" customWidth="1"/>
    <col min="12018" max="12019" width="14.75" style="3" bestFit="1" customWidth="1"/>
    <col min="12020" max="12020" width="12.5" style="3" bestFit="1" customWidth="1"/>
    <col min="12021" max="12021" width="14.75" style="3" bestFit="1" customWidth="1"/>
    <col min="12022" max="12022" width="4.125" style="3" bestFit="1" customWidth="1"/>
    <col min="12023" max="12023" width="5.875" style="3" bestFit="1" customWidth="1"/>
    <col min="12024" max="12025" width="4.5" style="3" bestFit="1" customWidth="1"/>
    <col min="12026" max="12272" width="9" style="3"/>
    <col min="12273" max="12273" width="41.25" style="3" bestFit="1" customWidth="1"/>
    <col min="12274" max="12275" width="14.75" style="3" bestFit="1" customWidth="1"/>
    <col min="12276" max="12276" width="12.5" style="3" bestFit="1" customWidth="1"/>
    <col min="12277" max="12277" width="14.75" style="3" bestFit="1" customWidth="1"/>
    <col min="12278" max="12278" width="4.125" style="3" bestFit="1" customWidth="1"/>
    <col min="12279" max="12279" width="5.875" style="3" bestFit="1" customWidth="1"/>
    <col min="12280" max="12281" width="4.5" style="3" bestFit="1" customWidth="1"/>
    <col min="12282" max="12528" width="9" style="3"/>
    <col min="12529" max="12529" width="41.25" style="3" bestFit="1" customWidth="1"/>
    <col min="12530" max="12531" width="14.75" style="3" bestFit="1" customWidth="1"/>
    <col min="12532" max="12532" width="12.5" style="3" bestFit="1" customWidth="1"/>
    <col min="12533" max="12533" width="14.75" style="3" bestFit="1" customWidth="1"/>
    <col min="12534" max="12534" width="4.125" style="3" bestFit="1" customWidth="1"/>
    <col min="12535" max="12535" width="5.875" style="3" bestFit="1" customWidth="1"/>
    <col min="12536" max="12537" width="4.5" style="3" bestFit="1" customWidth="1"/>
    <col min="12538" max="12784" width="9" style="3"/>
    <col min="12785" max="12785" width="41.25" style="3" bestFit="1" customWidth="1"/>
    <col min="12786" max="12787" width="14.75" style="3" bestFit="1" customWidth="1"/>
    <col min="12788" max="12788" width="12.5" style="3" bestFit="1" customWidth="1"/>
    <col min="12789" max="12789" width="14.75" style="3" bestFit="1" customWidth="1"/>
    <col min="12790" max="12790" width="4.125" style="3" bestFit="1" customWidth="1"/>
    <col min="12791" max="12791" width="5.875" style="3" bestFit="1" customWidth="1"/>
    <col min="12792" max="12793" width="4.5" style="3" bestFit="1" customWidth="1"/>
    <col min="12794" max="13040" width="9" style="3"/>
    <col min="13041" max="13041" width="41.25" style="3" bestFit="1" customWidth="1"/>
    <col min="13042" max="13043" width="14.75" style="3" bestFit="1" customWidth="1"/>
    <col min="13044" max="13044" width="12.5" style="3" bestFit="1" customWidth="1"/>
    <col min="13045" max="13045" width="14.75" style="3" bestFit="1" customWidth="1"/>
    <col min="13046" max="13046" width="4.125" style="3" bestFit="1" customWidth="1"/>
    <col min="13047" max="13047" width="5.875" style="3" bestFit="1" customWidth="1"/>
    <col min="13048" max="13049" width="4.5" style="3" bestFit="1" customWidth="1"/>
    <col min="13050" max="13296" width="9" style="3"/>
    <col min="13297" max="13297" width="41.25" style="3" bestFit="1" customWidth="1"/>
    <col min="13298" max="13299" width="14.75" style="3" bestFit="1" customWidth="1"/>
    <col min="13300" max="13300" width="12.5" style="3" bestFit="1" customWidth="1"/>
    <col min="13301" max="13301" width="14.75" style="3" bestFit="1" customWidth="1"/>
    <col min="13302" max="13302" width="4.125" style="3" bestFit="1" customWidth="1"/>
    <col min="13303" max="13303" width="5.875" style="3" bestFit="1" customWidth="1"/>
    <col min="13304" max="13305" width="4.5" style="3" bestFit="1" customWidth="1"/>
    <col min="13306" max="13552" width="9" style="3"/>
    <col min="13553" max="13553" width="41.25" style="3" bestFit="1" customWidth="1"/>
    <col min="13554" max="13555" width="14.75" style="3" bestFit="1" customWidth="1"/>
    <col min="13556" max="13556" width="12.5" style="3" bestFit="1" customWidth="1"/>
    <col min="13557" max="13557" width="14.75" style="3" bestFit="1" customWidth="1"/>
    <col min="13558" max="13558" width="4.125" style="3" bestFit="1" customWidth="1"/>
    <col min="13559" max="13559" width="5.875" style="3" bestFit="1" customWidth="1"/>
    <col min="13560" max="13561" width="4.5" style="3" bestFit="1" customWidth="1"/>
    <col min="13562" max="13808" width="9" style="3"/>
    <col min="13809" max="13809" width="41.25" style="3" bestFit="1" customWidth="1"/>
    <col min="13810" max="13811" width="14.75" style="3" bestFit="1" customWidth="1"/>
    <col min="13812" max="13812" width="12.5" style="3" bestFit="1" customWidth="1"/>
    <col min="13813" max="13813" width="14.75" style="3" bestFit="1" customWidth="1"/>
    <col min="13814" max="13814" width="4.125" style="3" bestFit="1" customWidth="1"/>
    <col min="13815" max="13815" width="5.875" style="3" bestFit="1" customWidth="1"/>
    <col min="13816" max="13817" width="4.5" style="3" bestFit="1" customWidth="1"/>
    <col min="13818" max="14064" width="9" style="3"/>
    <col min="14065" max="14065" width="41.25" style="3" bestFit="1" customWidth="1"/>
    <col min="14066" max="14067" width="14.75" style="3" bestFit="1" customWidth="1"/>
    <col min="14068" max="14068" width="12.5" style="3" bestFit="1" customWidth="1"/>
    <col min="14069" max="14069" width="14.75" style="3" bestFit="1" customWidth="1"/>
    <col min="14070" max="14070" width="4.125" style="3" bestFit="1" customWidth="1"/>
    <col min="14071" max="14071" width="5.875" style="3" bestFit="1" customWidth="1"/>
    <col min="14072" max="14073" width="4.5" style="3" bestFit="1" customWidth="1"/>
    <col min="14074" max="14320" width="9" style="3"/>
    <col min="14321" max="14321" width="41.25" style="3" bestFit="1" customWidth="1"/>
    <col min="14322" max="14323" width="14.75" style="3" bestFit="1" customWidth="1"/>
    <col min="14324" max="14324" width="12.5" style="3" bestFit="1" customWidth="1"/>
    <col min="14325" max="14325" width="14.75" style="3" bestFit="1" customWidth="1"/>
    <col min="14326" max="14326" width="4.125" style="3" bestFit="1" customWidth="1"/>
    <col min="14327" max="14327" width="5.875" style="3" bestFit="1" customWidth="1"/>
    <col min="14328" max="14329" width="4.5" style="3" bestFit="1" customWidth="1"/>
    <col min="14330" max="14576" width="9" style="3"/>
    <col min="14577" max="14577" width="41.25" style="3" bestFit="1" customWidth="1"/>
    <col min="14578" max="14579" width="14.75" style="3" bestFit="1" customWidth="1"/>
    <col min="14580" max="14580" width="12.5" style="3" bestFit="1" customWidth="1"/>
    <col min="14581" max="14581" width="14.75" style="3" bestFit="1" customWidth="1"/>
    <col min="14582" max="14582" width="4.125" style="3" bestFit="1" customWidth="1"/>
    <col min="14583" max="14583" width="5.875" style="3" bestFit="1" customWidth="1"/>
    <col min="14584" max="14585" width="4.5" style="3" bestFit="1" customWidth="1"/>
    <col min="14586" max="14832" width="9" style="3"/>
    <col min="14833" max="14833" width="41.25" style="3" bestFit="1" customWidth="1"/>
    <col min="14834" max="14835" width="14.75" style="3" bestFit="1" customWidth="1"/>
    <col min="14836" max="14836" width="12.5" style="3" bestFit="1" customWidth="1"/>
    <col min="14837" max="14837" width="14.75" style="3" bestFit="1" customWidth="1"/>
    <col min="14838" max="14838" width="4.125" style="3" bestFit="1" customWidth="1"/>
    <col min="14839" max="14839" width="5.875" style="3" bestFit="1" customWidth="1"/>
    <col min="14840" max="14841" width="4.5" style="3" bestFit="1" customWidth="1"/>
    <col min="14842" max="15088" width="9" style="3"/>
    <col min="15089" max="15089" width="41.25" style="3" bestFit="1" customWidth="1"/>
    <col min="15090" max="15091" width="14.75" style="3" bestFit="1" customWidth="1"/>
    <col min="15092" max="15092" width="12.5" style="3" bestFit="1" customWidth="1"/>
    <col min="15093" max="15093" width="14.75" style="3" bestFit="1" customWidth="1"/>
    <col min="15094" max="15094" width="4.125" style="3" bestFit="1" customWidth="1"/>
    <col min="15095" max="15095" width="5.875" style="3" bestFit="1" customWidth="1"/>
    <col min="15096" max="15097" width="4.5" style="3" bestFit="1" customWidth="1"/>
    <col min="15098" max="15344" width="9" style="3"/>
    <col min="15345" max="15345" width="41.25" style="3" bestFit="1" customWidth="1"/>
    <col min="15346" max="15347" width="14.75" style="3" bestFit="1" customWidth="1"/>
    <col min="15348" max="15348" width="12.5" style="3" bestFit="1" customWidth="1"/>
    <col min="15349" max="15349" width="14.75" style="3" bestFit="1" customWidth="1"/>
    <col min="15350" max="15350" width="4.125" style="3" bestFit="1" customWidth="1"/>
    <col min="15351" max="15351" width="5.875" style="3" bestFit="1" customWidth="1"/>
    <col min="15352" max="15353" width="4.5" style="3" bestFit="1" customWidth="1"/>
    <col min="15354" max="15600" width="9" style="3"/>
    <col min="15601" max="15601" width="41.25" style="3" bestFit="1" customWidth="1"/>
    <col min="15602" max="15603" width="14.75" style="3" bestFit="1" customWidth="1"/>
    <col min="15604" max="15604" width="12.5" style="3" bestFit="1" customWidth="1"/>
    <col min="15605" max="15605" width="14.75" style="3" bestFit="1" customWidth="1"/>
    <col min="15606" max="15606" width="4.125" style="3" bestFit="1" customWidth="1"/>
    <col min="15607" max="15607" width="5.875" style="3" bestFit="1" customWidth="1"/>
    <col min="15608" max="15609" width="4.5" style="3" bestFit="1" customWidth="1"/>
    <col min="15610" max="15856" width="9" style="3"/>
    <col min="15857" max="15857" width="41.25" style="3" bestFit="1" customWidth="1"/>
    <col min="15858" max="15859" width="14.75" style="3" bestFit="1" customWidth="1"/>
    <col min="15860" max="15860" width="12.5" style="3" bestFit="1" customWidth="1"/>
    <col min="15861" max="15861" width="14.75" style="3" bestFit="1" customWidth="1"/>
    <col min="15862" max="15862" width="4.125" style="3" bestFit="1" customWidth="1"/>
    <col min="15863" max="15863" width="5.875" style="3" bestFit="1" customWidth="1"/>
    <col min="15864" max="15865" width="4.5" style="3" bestFit="1" customWidth="1"/>
    <col min="15866" max="16112" width="9" style="3"/>
    <col min="16113" max="16113" width="41.25" style="3" bestFit="1" customWidth="1"/>
    <col min="16114" max="16115" width="14.75" style="3" bestFit="1" customWidth="1"/>
    <col min="16116" max="16116" width="12.5" style="3" bestFit="1" customWidth="1"/>
    <col min="16117" max="16117" width="14.75" style="3" bestFit="1" customWidth="1"/>
    <col min="16118" max="16118" width="4.125" style="3" bestFit="1" customWidth="1"/>
    <col min="16119" max="16119" width="5.875" style="3" bestFit="1" customWidth="1"/>
    <col min="16120" max="16121" width="4.5" style="3" bestFit="1" customWidth="1"/>
    <col min="16122" max="16384" width="9" style="3"/>
  </cols>
  <sheetData>
    <row r="1" spans="1:6" ht="38.25" customHeight="1" x14ac:dyDescent="0.3">
      <c r="A1" s="472" t="s">
        <v>143</v>
      </c>
      <c r="B1" s="472"/>
      <c r="C1" s="472"/>
      <c r="D1" s="472"/>
      <c r="E1" s="472"/>
      <c r="F1" s="472"/>
    </row>
    <row r="2" spans="1:6" ht="8.25" customHeight="1" x14ac:dyDescent="0.3">
      <c r="A2" s="26"/>
      <c r="B2" s="212"/>
      <c r="C2" s="26"/>
      <c r="D2" s="26"/>
      <c r="E2" s="26"/>
      <c r="F2" s="35"/>
    </row>
    <row r="3" spans="1:6" ht="15" customHeight="1" thickBot="1" x14ac:dyDescent="0.2">
      <c r="A3" s="473" t="s">
        <v>55</v>
      </c>
      <c r="B3" s="473"/>
      <c r="C3" s="473"/>
      <c r="D3" s="473"/>
      <c r="E3" s="473"/>
      <c r="F3" s="473"/>
    </row>
    <row r="4" spans="1:6" ht="24" customHeight="1" x14ac:dyDescent="0.3">
      <c r="A4" s="479" t="s">
        <v>43</v>
      </c>
      <c r="B4" s="480"/>
      <c r="C4" s="480"/>
      <c r="D4" s="474" t="s">
        <v>150</v>
      </c>
      <c r="E4" s="474"/>
      <c r="F4" s="475"/>
    </row>
    <row r="5" spans="1:6" ht="31.5" customHeight="1" thickBot="1" x14ac:dyDescent="0.35">
      <c r="A5" s="481"/>
      <c r="B5" s="482"/>
      <c r="C5" s="482"/>
      <c r="D5" s="174" t="s">
        <v>39</v>
      </c>
      <c r="E5" s="174" t="s">
        <v>40</v>
      </c>
      <c r="F5" s="175" t="s">
        <v>41</v>
      </c>
    </row>
    <row r="6" spans="1:6" s="12" customFormat="1" ht="30" customHeight="1" thickBot="1" x14ac:dyDescent="0.35">
      <c r="A6" s="492" t="s">
        <v>42</v>
      </c>
      <c r="B6" s="493"/>
      <c r="C6" s="494"/>
      <c r="D6" s="176">
        <f>'24세입세출내역서'!G5</f>
        <v>2166475000</v>
      </c>
      <c r="E6" s="176">
        <f>'24세입세출내역서'!H5</f>
        <v>1867530542</v>
      </c>
      <c r="F6" s="177">
        <f>'24세입세출내역서'!I5</f>
        <v>298944458</v>
      </c>
    </row>
    <row r="7" spans="1:6" ht="30" customHeight="1" x14ac:dyDescent="0.3">
      <c r="A7" s="489" t="s">
        <v>44</v>
      </c>
      <c r="B7" s="490"/>
      <c r="C7" s="491"/>
      <c r="D7" s="178">
        <f>'24세입세출내역서'!G7</f>
        <v>400102000</v>
      </c>
      <c r="E7" s="178">
        <f>'24세입세출내역서'!H7</f>
        <v>320135374</v>
      </c>
      <c r="F7" s="179">
        <f>'24세입세출내역서'!I7</f>
        <v>79966626</v>
      </c>
    </row>
    <row r="8" spans="1:6" ht="30" customHeight="1" x14ac:dyDescent="0.3">
      <c r="A8" s="486" t="s">
        <v>45</v>
      </c>
      <c r="B8" s="487"/>
      <c r="C8" s="488"/>
      <c r="D8" s="180">
        <f>'24세입세출내역서'!G20</f>
        <v>15802000</v>
      </c>
      <c r="E8" s="180">
        <f>'24세입세출내역서'!H20</f>
        <v>11680000</v>
      </c>
      <c r="F8" s="181">
        <f>'24세입세출내역서'!I20</f>
        <v>4122000</v>
      </c>
    </row>
    <row r="9" spans="1:6" ht="30" customHeight="1" thickBot="1" x14ac:dyDescent="0.35">
      <c r="A9" s="483" t="s">
        <v>46</v>
      </c>
      <c r="B9" s="484"/>
      <c r="C9" s="485"/>
      <c r="D9" s="182">
        <f>'24세입세출내역서'!G30</f>
        <v>1750571000</v>
      </c>
      <c r="E9" s="182">
        <f>'24세입세출내역서'!H30</f>
        <v>1535715168</v>
      </c>
      <c r="F9" s="183">
        <f>D9-E9</f>
        <v>214855832</v>
      </c>
    </row>
    <row r="10" spans="1:6" ht="30" customHeight="1" thickBot="1" x14ac:dyDescent="0.35">
      <c r="A10" s="184" t="s">
        <v>36</v>
      </c>
      <c r="B10" s="185" t="s">
        <v>37</v>
      </c>
      <c r="C10" s="186" t="s">
        <v>38</v>
      </c>
      <c r="D10" s="187" t="s">
        <v>39</v>
      </c>
      <c r="E10" s="187" t="s">
        <v>40</v>
      </c>
      <c r="F10" s="188" t="s">
        <v>41</v>
      </c>
    </row>
    <row r="11" spans="1:6" ht="28.5" customHeight="1" thickBot="1" x14ac:dyDescent="0.35">
      <c r="A11" s="476" t="s">
        <v>42</v>
      </c>
      <c r="B11" s="477"/>
      <c r="C11" s="478"/>
      <c r="D11" s="218">
        <f>SUM(D12:D34)</f>
        <v>2166475000</v>
      </c>
      <c r="E11" s="218">
        <f>SUM(E12:E34)</f>
        <v>1867530542</v>
      </c>
      <c r="F11" s="219">
        <f t="shared" ref="F11:F22" si="0">D11-E11</f>
        <v>298944458</v>
      </c>
    </row>
    <row r="12" spans="1:6" ht="28.5" customHeight="1" x14ac:dyDescent="0.3">
      <c r="A12" s="469" t="s">
        <v>6</v>
      </c>
      <c r="B12" s="464" t="s">
        <v>159</v>
      </c>
      <c r="C12" s="198" t="s">
        <v>30</v>
      </c>
      <c r="D12" s="215">
        <f>'24세입세출내역서'!G9</f>
        <v>30731000</v>
      </c>
      <c r="E12" s="215">
        <f>'24세입세출내역서'!H9</f>
        <v>26898000</v>
      </c>
      <c r="F12" s="216">
        <f t="shared" si="0"/>
        <v>3833000</v>
      </c>
    </row>
    <row r="13" spans="1:6" ht="28.5" customHeight="1" x14ac:dyDescent="0.3">
      <c r="A13" s="470"/>
      <c r="B13" s="465"/>
      <c r="C13" s="189" t="s">
        <v>156</v>
      </c>
      <c r="D13" s="190">
        <f>'24세입세출내역서'!G10</f>
        <v>110099000</v>
      </c>
      <c r="E13" s="190">
        <f>'24세입세출내역서'!H10</f>
        <v>99150200</v>
      </c>
      <c r="F13" s="195">
        <f t="shared" si="0"/>
        <v>10948800</v>
      </c>
    </row>
    <row r="14" spans="1:6" ht="28.5" customHeight="1" x14ac:dyDescent="0.3">
      <c r="A14" s="470"/>
      <c r="B14" s="465"/>
      <c r="C14" s="191" t="s">
        <v>157</v>
      </c>
      <c r="D14" s="190">
        <f>'24세입세출내역서'!G11</f>
        <v>94371000</v>
      </c>
      <c r="E14" s="190">
        <f>'24세입세출내역서'!H11</f>
        <v>64535030</v>
      </c>
      <c r="F14" s="195">
        <f t="shared" si="0"/>
        <v>29835970</v>
      </c>
    </row>
    <row r="15" spans="1:6" ht="28.5" customHeight="1" x14ac:dyDescent="0.3">
      <c r="A15" s="470"/>
      <c r="B15" s="465"/>
      <c r="C15" s="189" t="s">
        <v>5</v>
      </c>
      <c r="D15" s="190">
        <f>'24세입세출내역서'!G12</f>
        <v>1495000</v>
      </c>
      <c r="E15" s="190">
        <f>'24세입세출내역서'!H12</f>
        <v>1080000</v>
      </c>
      <c r="F15" s="195">
        <f t="shared" si="0"/>
        <v>415000</v>
      </c>
    </row>
    <row r="16" spans="1:6" ht="28.5" customHeight="1" x14ac:dyDescent="0.3">
      <c r="A16" s="470"/>
      <c r="B16" s="465"/>
      <c r="C16" s="191" t="s">
        <v>83</v>
      </c>
      <c r="D16" s="190">
        <f>'24세입세출내역서'!G13</f>
        <v>3440000</v>
      </c>
      <c r="E16" s="190">
        <f>'24세입세출내역서'!H13</f>
        <v>2790000</v>
      </c>
      <c r="F16" s="195">
        <f t="shared" si="0"/>
        <v>650000</v>
      </c>
    </row>
    <row r="17" spans="1:6" ht="28.5" customHeight="1" thickBot="1" x14ac:dyDescent="0.35">
      <c r="A17" s="470"/>
      <c r="B17" s="466"/>
      <c r="C17" s="220" t="s">
        <v>130</v>
      </c>
      <c r="D17" s="217">
        <f>'24세입세출내역서'!G15</f>
        <v>142548000</v>
      </c>
      <c r="E17" s="217">
        <f>'24세입세출내역서'!H15</f>
        <v>108264144</v>
      </c>
      <c r="F17" s="193">
        <f t="shared" si="0"/>
        <v>34283856</v>
      </c>
    </row>
    <row r="18" spans="1:6" ht="28.5" customHeight="1" thickBot="1" x14ac:dyDescent="0.35">
      <c r="A18" s="470"/>
      <c r="B18" s="221" t="s">
        <v>19</v>
      </c>
      <c r="C18" s="222" t="s">
        <v>186</v>
      </c>
      <c r="D18" s="223">
        <f>'24세입세출내역서'!G16</f>
        <v>12000000</v>
      </c>
      <c r="E18" s="223">
        <f>'24세입세출내역서'!H16</f>
        <v>12000000</v>
      </c>
      <c r="F18" s="224">
        <f t="shared" si="0"/>
        <v>0</v>
      </c>
    </row>
    <row r="19" spans="1:6" ht="28.5" customHeight="1" thickBot="1" x14ac:dyDescent="0.35">
      <c r="A19" s="471"/>
      <c r="B19" s="230" t="s">
        <v>131</v>
      </c>
      <c r="C19" s="236" t="s">
        <v>132</v>
      </c>
      <c r="D19" s="237">
        <f>'24세입세출내역서'!G18</f>
        <v>5418000</v>
      </c>
      <c r="E19" s="237">
        <f>'24세입세출내역서'!H18</f>
        <v>5418000</v>
      </c>
      <c r="F19" s="238">
        <f t="shared" si="0"/>
        <v>0</v>
      </c>
    </row>
    <row r="20" spans="1:6" ht="28.5" customHeight="1" x14ac:dyDescent="0.3">
      <c r="A20" s="461" t="s">
        <v>74</v>
      </c>
      <c r="B20" s="232" t="s">
        <v>18</v>
      </c>
      <c r="C20" s="247" t="s">
        <v>164</v>
      </c>
      <c r="D20" s="242">
        <f>'24세입세출내역서'!G21</f>
        <v>5052000</v>
      </c>
      <c r="E20" s="242">
        <f>'24세입세출내역서'!H21</f>
        <v>930000</v>
      </c>
      <c r="F20" s="216">
        <f t="shared" si="0"/>
        <v>4122000</v>
      </c>
    </row>
    <row r="21" spans="1:6" ht="28.5" customHeight="1" x14ac:dyDescent="0.3">
      <c r="A21" s="462"/>
      <c r="B21" s="454" t="s">
        <v>75</v>
      </c>
      <c r="C21" s="196" t="s">
        <v>76</v>
      </c>
      <c r="D21" s="194">
        <f>'24세입세출내역서'!G27</f>
        <v>10000000</v>
      </c>
      <c r="E21" s="194">
        <f>'24세입세출내역서'!H27</f>
        <v>10000000</v>
      </c>
      <c r="F21" s="195">
        <f t="shared" si="0"/>
        <v>0</v>
      </c>
    </row>
    <row r="22" spans="1:6" ht="28.5" customHeight="1" thickBot="1" x14ac:dyDescent="0.35">
      <c r="A22" s="463"/>
      <c r="B22" s="249" t="s">
        <v>166</v>
      </c>
      <c r="C22" s="197" t="s">
        <v>167</v>
      </c>
      <c r="D22" s="192">
        <f>'24세입세출내역서'!G28</f>
        <v>750000</v>
      </c>
      <c r="E22" s="192">
        <f>'24세입세출내역서'!H28</f>
        <v>750000</v>
      </c>
      <c r="F22" s="193">
        <f t="shared" si="0"/>
        <v>0</v>
      </c>
    </row>
    <row r="23" spans="1:6" ht="28.5" customHeight="1" x14ac:dyDescent="0.3">
      <c r="A23" s="461" t="s">
        <v>13</v>
      </c>
      <c r="B23" s="231" t="s">
        <v>19</v>
      </c>
      <c r="C23" s="239" t="s">
        <v>25</v>
      </c>
      <c r="D23" s="240">
        <f>'24세입세출내역서'!G31</f>
        <v>351131000</v>
      </c>
      <c r="E23" s="240">
        <f>'24세입세출내역서'!H31</f>
        <v>327891578</v>
      </c>
      <c r="F23" s="241">
        <f t="shared" ref="F23:F34" si="1">D23-E23</f>
        <v>23239422</v>
      </c>
    </row>
    <row r="24" spans="1:6" ht="28.5" customHeight="1" x14ac:dyDescent="0.3">
      <c r="A24" s="462"/>
      <c r="B24" s="467" t="s">
        <v>54</v>
      </c>
      <c r="C24" s="196" t="s">
        <v>31</v>
      </c>
      <c r="D24" s="199">
        <f>'24세입세출내역서'!G39</f>
        <v>411396000</v>
      </c>
      <c r="E24" s="199">
        <f>'24세입세출내역서'!H39</f>
        <v>390010110</v>
      </c>
      <c r="F24" s="200">
        <f t="shared" si="1"/>
        <v>21385890</v>
      </c>
    </row>
    <row r="25" spans="1:6" ht="28.5" customHeight="1" x14ac:dyDescent="0.3">
      <c r="A25" s="462"/>
      <c r="B25" s="468"/>
      <c r="C25" s="196" t="s">
        <v>117</v>
      </c>
      <c r="D25" s="199">
        <f>'24세입세출내역서'!G45</f>
        <v>26558000</v>
      </c>
      <c r="E25" s="199">
        <f>'24세입세출내역서'!H45</f>
        <v>17972130</v>
      </c>
      <c r="F25" s="200">
        <f t="shared" si="1"/>
        <v>8585870</v>
      </c>
    </row>
    <row r="26" spans="1:6" ht="28.5" customHeight="1" x14ac:dyDescent="0.3">
      <c r="A26" s="462"/>
      <c r="B26" s="468"/>
      <c r="C26" s="189" t="s">
        <v>32</v>
      </c>
      <c r="D26" s="199">
        <f>'24세입세출내역서'!G56</f>
        <v>177693000</v>
      </c>
      <c r="E26" s="199">
        <f>'24세입세출내역서'!H56</f>
        <v>158666094</v>
      </c>
      <c r="F26" s="200">
        <f t="shared" si="1"/>
        <v>19026906</v>
      </c>
    </row>
    <row r="27" spans="1:6" ht="28.5" customHeight="1" thickBot="1" x14ac:dyDescent="0.35">
      <c r="A27" s="462"/>
      <c r="B27" s="468"/>
      <c r="C27" s="189" t="s">
        <v>49</v>
      </c>
      <c r="D27" s="199">
        <f>'24세입세출내역서'!G58</f>
        <v>7998000</v>
      </c>
      <c r="E27" s="199">
        <f>'24세입세출내역서'!H58</f>
        <v>7998000</v>
      </c>
      <c r="F27" s="200">
        <f t="shared" si="1"/>
        <v>0</v>
      </c>
    </row>
    <row r="28" spans="1:6" ht="28.5" customHeight="1" x14ac:dyDescent="0.3">
      <c r="A28" s="462"/>
      <c r="B28" s="464" t="s">
        <v>18</v>
      </c>
      <c r="C28" s="287" t="s">
        <v>82</v>
      </c>
      <c r="D28" s="288">
        <f>'24세입세출내역서'!G61</f>
        <v>294715000</v>
      </c>
      <c r="E28" s="288">
        <f>'24세입세출내역서'!H61</f>
        <v>224463600</v>
      </c>
      <c r="F28" s="216">
        <f t="shared" si="1"/>
        <v>70251400</v>
      </c>
    </row>
    <row r="29" spans="1:6" ht="28.5" customHeight="1" x14ac:dyDescent="0.3">
      <c r="A29" s="462"/>
      <c r="B29" s="465"/>
      <c r="C29" s="201" t="s">
        <v>130</v>
      </c>
      <c r="D29" s="194">
        <f>'24세입세출내역서'!G65</f>
        <v>61092000</v>
      </c>
      <c r="E29" s="194">
        <f>'24세입세출내역서'!H65</f>
        <v>57112836</v>
      </c>
      <c r="F29" s="195">
        <f t="shared" si="1"/>
        <v>3979164</v>
      </c>
    </row>
    <row r="30" spans="1:6" ht="28.5" customHeight="1" x14ac:dyDescent="0.3">
      <c r="A30" s="462"/>
      <c r="B30" s="465"/>
      <c r="C30" s="201" t="s">
        <v>171</v>
      </c>
      <c r="D30" s="194">
        <f>'24세입세출내역서'!G67</f>
        <v>750000</v>
      </c>
      <c r="E30" s="194">
        <f>'24세입세출내역서'!H67</f>
        <v>750000</v>
      </c>
      <c r="F30" s="195">
        <f t="shared" si="1"/>
        <v>0</v>
      </c>
    </row>
    <row r="31" spans="1:6" ht="28.5" customHeight="1" x14ac:dyDescent="0.3">
      <c r="A31" s="462"/>
      <c r="B31" s="465"/>
      <c r="C31" s="189" t="s">
        <v>33</v>
      </c>
      <c r="D31" s="194">
        <f>'24세입세출내역서'!G69</f>
        <v>225014000</v>
      </c>
      <c r="E31" s="194">
        <f>'24세입세출내역서'!H69</f>
        <v>196493720</v>
      </c>
      <c r="F31" s="195">
        <f t="shared" si="1"/>
        <v>28520280</v>
      </c>
    </row>
    <row r="32" spans="1:6" ht="28.5" customHeight="1" x14ac:dyDescent="0.3">
      <c r="A32" s="462"/>
      <c r="B32" s="465"/>
      <c r="C32" s="189" t="s">
        <v>34</v>
      </c>
      <c r="D32" s="194">
        <f>'24세입세출내역서'!G74</f>
        <v>47550000</v>
      </c>
      <c r="E32" s="194">
        <f>'24세입세출내역서'!H74</f>
        <v>42175000</v>
      </c>
      <c r="F32" s="195">
        <f t="shared" si="1"/>
        <v>5375000</v>
      </c>
    </row>
    <row r="33" spans="1:6" ht="28.5" customHeight="1" x14ac:dyDescent="0.3">
      <c r="A33" s="462"/>
      <c r="B33" s="465"/>
      <c r="C33" s="189" t="s">
        <v>28</v>
      </c>
      <c r="D33" s="194">
        <f>'24세입세출내역서'!G78</f>
        <v>133906000</v>
      </c>
      <c r="E33" s="194">
        <f>'24세입세출내역서'!H78</f>
        <v>101170100</v>
      </c>
      <c r="F33" s="195">
        <f t="shared" si="1"/>
        <v>32735900</v>
      </c>
    </row>
    <row r="34" spans="1:6" ht="28.5" customHeight="1" x14ac:dyDescent="0.3">
      <c r="A34" s="462"/>
      <c r="B34" s="465"/>
      <c r="C34" s="189" t="s">
        <v>35</v>
      </c>
      <c r="D34" s="194">
        <f>'24세입세출내역서'!G157</f>
        <v>12768000</v>
      </c>
      <c r="E34" s="194">
        <f>'24세입세출내역서'!H157</f>
        <v>11012000</v>
      </c>
      <c r="F34" s="195">
        <f t="shared" si="1"/>
        <v>1756000</v>
      </c>
    </row>
    <row r="35" spans="1:6" x14ac:dyDescent="0.3">
      <c r="C35" s="3"/>
      <c r="D35" s="3"/>
      <c r="E35" s="3"/>
    </row>
    <row r="36" spans="1:6" x14ac:dyDescent="0.3">
      <c r="D36" s="4" t="s">
        <v>3</v>
      </c>
      <c r="E36" s="4" t="s">
        <v>3</v>
      </c>
    </row>
    <row r="37" spans="1:6" x14ac:dyDescent="0.3">
      <c r="D37" s="4" t="s">
        <v>109</v>
      </c>
    </row>
    <row r="38" spans="1:6" ht="25.5" x14ac:dyDescent="0.3">
      <c r="D38" s="5"/>
    </row>
  </sheetData>
  <mergeCells count="15">
    <mergeCell ref="A1:F1"/>
    <mergeCell ref="A3:F3"/>
    <mergeCell ref="D4:F4"/>
    <mergeCell ref="A11:C11"/>
    <mergeCell ref="A4:C5"/>
    <mergeCell ref="A9:C9"/>
    <mergeCell ref="A8:C8"/>
    <mergeCell ref="A7:C7"/>
    <mergeCell ref="A6:C6"/>
    <mergeCell ref="A20:A22"/>
    <mergeCell ref="A23:A34"/>
    <mergeCell ref="B28:B34"/>
    <mergeCell ref="B24:B27"/>
    <mergeCell ref="A12:A19"/>
    <mergeCell ref="B12:B17"/>
  </mergeCells>
  <phoneticPr fontId="2" type="noConversion"/>
  <printOptions horizontalCentered="1" verticalCentered="1"/>
  <pageMargins left="0.23622047244094491" right="0.23622047244094491" top="0.55118110236220474" bottom="0.74803149606299213" header="0.11811023622047245" footer="0.31496062992125984"/>
  <pageSetup paperSize="9" scale="66" orientation="portrait" verticalDpi="300" r:id="rId1"/>
  <headerFooter>
    <oddFooter>&amp;C1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2"/>
  <sheetViews>
    <sheetView topLeftCell="B1" zoomScale="70" zoomScaleNormal="70" workbookViewId="0">
      <selection activeCell="G5" sqref="G5"/>
    </sheetView>
  </sheetViews>
  <sheetFormatPr defaultRowHeight="16.5" x14ac:dyDescent="0.3"/>
  <cols>
    <col min="1" max="3" width="2.625" style="14" customWidth="1"/>
    <col min="4" max="4" width="2.625" style="2" customWidth="1"/>
    <col min="5" max="5" width="55" style="13" customWidth="1"/>
    <col min="6" max="8" width="30.125" style="13" bestFit="1" customWidth="1"/>
    <col min="9" max="9" width="20.625" style="34" customWidth="1"/>
    <col min="10" max="10" width="14.5" style="10" customWidth="1"/>
    <col min="11" max="16384" width="9" style="10"/>
  </cols>
  <sheetData>
    <row r="1" spans="1:19" s="18" customFormat="1" ht="81" customHeight="1" x14ac:dyDescent="0.3">
      <c r="A1" s="504" t="s">
        <v>144</v>
      </c>
      <c r="B1" s="504"/>
      <c r="C1" s="504"/>
      <c r="D1" s="504"/>
      <c r="E1" s="504"/>
      <c r="F1" s="504"/>
      <c r="G1" s="504"/>
      <c r="H1" s="504"/>
      <c r="I1" s="504"/>
    </row>
    <row r="2" spans="1:19" ht="36" customHeight="1" thickBot="1" x14ac:dyDescent="0.35">
      <c r="A2" s="505" t="s">
        <v>0</v>
      </c>
      <c r="B2" s="505"/>
      <c r="C2" s="505"/>
      <c r="D2" s="505"/>
      <c r="E2" s="505"/>
      <c r="F2" s="505"/>
      <c r="G2" s="505"/>
      <c r="H2" s="505"/>
      <c r="I2" s="505"/>
    </row>
    <row r="3" spans="1:19" s="24" customFormat="1" ht="57" customHeight="1" x14ac:dyDescent="0.3">
      <c r="A3" s="509" t="s">
        <v>108</v>
      </c>
      <c r="B3" s="510"/>
      <c r="C3" s="510"/>
      <c r="D3" s="510"/>
      <c r="E3" s="511"/>
      <c r="F3" s="518" t="s">
        <v>151</v>
      </c>
      <c r="G3" s="519"/>
      <c r="H3" s="519"/>
      <c r="I3" s="520"/>
    </row>
    <row r="4" spans="1:19" s="24" customFormat="1" ht="56.25" customHeight="1" thickBot="1" x14ac:dyDescent="0.35">
      <c r="A4" s="515" t="s">
        <v>107</v>
      </c>
      <c r="B4" s="516"/>
      <c r="C4" s="516"/>
      <c r="D4" s="516"/>
      <c r="E4" s="517"/>
      <c r="F4" s="150" t="s">
        <v>149</v>
      </c>
      <c r="G4" s="150" t="s">
        <v>106</v>
      </c>
      <c r="H4" s="150" t="s">
        <v>105</v>
      </c>
      <c r="I4" s="151" t="s">
        <v>104</v>
      </c>
    </row>
    <row r="5" spans="1:19" s="24" customFormat="1" ht="53.25" customHeight="1" thickTop="1" thickBot="1" x14ac:dyDescent="0.35">
      <c r="A5" s="512" t="s">
        <v>103</v>
      </c>
      <c r="B5" s="513"/>
      <c r="C5" s="513"/>
      <c r="D5" s="513"/>
      <c r="E5" s="514"/>
      <c r="F5" s="37">
        <f>SUM(F6,F30)</f>
        <v>2219922000</v>
      </c>
      <c r="G5" s="37">
        <f>SUM(G6,G30)</f>
        <v>2166475000</v>
      </c>
      <c r="H5" s="37">
        <f>SUM(H6,H30)</f>
        <v>1867530542</v>
      </c>
      <c r="I5" s="38">
        <f t="shared" ref="I5:I24" si="0">G5-H5</f>
        <v>298944458</v>
      </c>
    </row>
    <row r="6" spans="1:19" s="24" customFormat="1" ht="45.75" customHeight="1" thickTop="1" thickBot="1" x14ac:dyDescent="0.35">
      <c r="A6" s="39" t="s">
        <v>122</v>
      </c>
      <c r="B6" s="40"/>
      <c r="C6" s="40"/>
      <c r="D6" s="41"/>
      <c r="E6" s="42"/>
      <c r="F6" s="43">
        <f>F7+F20</f>
        <v>415904000</v>
      </c>
      <c r="G6" s="43">
        <f>G7+G20</f>
        <v>415904000</v>
      </c>
      <c r="H6" s="43">
        <f>H7+H20</f>
        <v>331815374</v>
      </c>
      <c r="I6" s="44">
        <f t="shared" si="0"/>
        <v>84088626</v>
      </c>
    </row>
    <row r="7" spans="1:19" s="24" customFormat="1" ht="42" customHeight="1" x14ac:dyDescent="0.3">
      <c r="A7" s="45"/>
      <c r="B7" s="506" t="s">
        <v>102</v>
      </c>
      <c r="C7" s="507"/>
      <c r="D7" s="507"/>
      <c r="E7" s="508"/>
      <c r="F7" s="46">
        <f>F8+F14+F16+F18</f>
        <v>400102000</v>
      </c>
      <c r="G7" s="46">
        <f>G8+G14+G16+G18</f>
        <v>400102000</v>
      </c>
      <c r="H7" s="46">
        <f>H8+H14+H16+H18</f>
        <v>320135374</v>
      </c>
      <c r="I7" s="47">
        <f t="shared" si="0"/>
        <v>79966626</v>
      </c>
    </row>
    <row r="8" spans="1:19" s="24" customFormat="1" ht="42.75" customHeight="1" x14ac:dyDescent="0.3">
      <c r="A8" s="48"/>
      <c r="B8" s="233"/>
      <c r="C8" s="49" t="s">
        <v>101</v>
      </c>
      <c r="D8" s="50"/>
      <c r="E8" s="51"/>
      <c r="F8" s="164">
        <f>SUM(F9:F13)</f>
        <v>240136000</v>
      </c>
      <c r="G8" s="164">
        <f>SUM(G9:G13)</f>
        <v>240136000</v>
      </c>
      <c r="H8" s="164">
        <f>SUM(H9:H13)</f>
        <v>194453230</v>
      </c>
      <c r="I8" s="52">
        <f t="shared" si="0"/>
        <v>45682770</v>
      </c>
    </row>
    <row r="9" spans="1:19" s="24" customFormat="1" ht="35.25" customHeight="1" x14ac:dyDescent="0.3">
      <c r="A9" s="48"/>
      <c r="B9" s="53"/>
      <c r="C9" s="54"/>
      <c r="D9" s="499" t="s">
        <v>118</v>
      </c>
      <c r="E9" s="498"/>
      <c r="F9" s="204">
        <v>30731000</v>
      </c>
      <c r="G9" s="204">
        <v>30731000</v>
      </c>
      <c r="H9" s="204">
        <v>26898000</v>
      </c>
      <c r="I9" s="88">
        <f t="shared" si="0"/>
        <v>3833000</v>
      </c>
    </row>
    <row r="10" spans="1:19" s="24" customFormat="1" ht="35.25" customHeight="1" x14ac:dyDescent="0.3">
      <c r="A10" s="48"/>
      <c r="B10" s="53"/>
      <c r="C10" s="165"/>
      <c r="D10" s="498" t="s">
        <v>154</v>
      </c>
      <c r="E10" s="498"/>
      <c r="F10" s="243">
        <v>110099000</v>
      </c>
      <c r="G10" s="243">
        <v>110099000</v>
      </c>
      <c r="H10" s="243">
        <v>99150200</v>
      </c>
      <c r="I10" s="88">
        <f>G10-H10</f>
        <v>10948800</v>
      </c>
    </row>
    <row r="11" spans="1:19" s="24" customFormat="1" ht="35.25" customHeight="1" x14ac:dyDescent="0.3">
      <c r="A11" s="48"/>
      <c r="B11" s="53"/>
      <c r="C11" s="165"/>
      <c r="D11" s="498" t="s">
        <v>153</v>
      </c>
      <c r="E11" s="498"/>
      <c r="F11" s="243">
        <v>94371000</v>
      </c>
      <c r="G11" s="243">
        <v>94371000</v>
      </c>
      <c r="H11" s="243">
        <v>64535030</v>
      </c>
      <c r="I11" s="88">
        <f t="shared" si="0"/>
        <v>29835970</v>
      </c>
    </row>
    <row r="12" spans="1:19" s="24" customFormat="1" ht="35.25" customHeight="1" x14ac:dyDescent="0.3">
      <c r="A12" s="48"/>
      <c r="B12" s="53"/>
      <c r="C12" s="165"/>
      <c r="D12" s="244" t="s">
        <v>100</v>
      </c>
      <c r="E12" s="244"/>
      <c r="F12" s="245">
        <v>1495000</v>
      </c>
      <c r="G12" s="245">
        <v>1495000</v>
      </c>
      <c r="H12" s="245">
        <v>1080000</v>
      </c>
      <c r="I12" s="88">
        <f t="shared" si="0"/>
        <v>415000</v>
      </c>
    </row>
    <row r="13" spans="1:19" s="24" customFormat="1" ht="35.25" customHeight="1" x14ac:dyDescent="0.3">
      <c r="A13" s="48"/>
      <c r="B13" s="53"/>
      <c r="C13" s="165"/>
      <c r="D13" s="244" t="s">
        <v>99</v>
      </c>
      <c r="E13" s="244"/>
      <c r="F13" s="245">
        <v>3440000</v>
      </c>
      <c r="G13" s="245">
        <v>3440000</v>
      </c>
      <c r="H13" s="245">
        <v>2790000</v>
      </c>
      <c r="I13" s="88">
        <f t="shared" si="0"/>
        <v>650000</v>
      </c>
      <c r="S13" s="24" t="s">
        <v>155</v>
      </c>
    </row>
    <row r="14" spans="1:19" s="163" customFormat="1" ht="42.75" customHeight="1" x14ac:dyDescent="0.3">
      <c r="A14" s="48"/>
      <c r="B14" s="233"/>
      <c r="C14" s="49"/>
      <c r="D14" s="50" t="s">
        <v>127</v>
      </c>
      <c r="E14" s="51"/>
      <c r="F14" s="164">
        <f>F15</f>
        <v>142548000</v>
      </c>
      <c r="G14" s="164">
        <f>G15</f>
        <v>142548000</v>
      </c>
      <c r="H14" s="164">
        <f>H15</f>
        <v>108264144</v>
      </c>
      <c r="I14" s="52">
        <f t="shared" si="0"/>
        <v>34283856</v>
      </c>
    </row>
    <row r="15" spans="1:19" s="163" customFormat="1" ht="35.25" customHeight="1" x14ac:dyDescent="0.3">
      <c r="A15" s="48"/>
      <c r="B15" s="53"/>
      <c r="C15" s="165"/>
      <c r="D15" s="500" t="s">
        <v>120</v>
      </c>
      <c r="E15" s="501"/>
      <c r="F15" s="202">
        <v>142548000</v>
      </c>
      <c r="G15" s="202">
        <v>142548000</v>
      </c>
      <c r="H15" s="203">
        <v>108264144</v>
      </c>
      <c r="I15" s="157">
        <f t="shared" ref="I15:I17" si="1">G15-H15</f>
        <v>34283856</v>
      </c>
    </row>
    <row r="16" spans="1:19" s="163" customFormat="1" ht="42.75" customHeight="1" x14ac:dyDescent="0.3">
      <c r="A16" s="48"/>
      <c r="B16" s="233"/>
      <c r="C16" s="49"/>
      <c r="D16" s="50" t="s">
        <v>187</v>
      </c>
      <c r="E16" s="51"/>
      <c r="F16" s="164">
        <f>F17</f>
        <v>12000000</v>
      </c>
      <c r="G16" s="164">
        <f>G17</f>
        <v>12000000</v>
      </c>
      <c r="H16" s="164">
        <f>H17</f>
        <v>12000000</v>
      </c>
      <c r="I16" s="52">
        <f t="shared" si="1"/>
        <v>0</v>
      </c>
    </row>
    <row r="17" spans="1:9" s="163" customFormat="1" ht="35.25" customHeight="1" x14ac:dyDescent="0.3">
      <c r="A17" s="48"/>
      <c r="B17" s="53"/>
      <c r="C17" s="54"/>
      <c r="D17" s="502" t="s">
        <v>188</v>
      </c>
      <c r="E17" s="503"/>
      <c r="F17" s="155">
        <v>12000000</v>
      </c>
      <c r="G17" s="155">
        <v>12000000</v>
      </c>
      <c r="H17" s="146">
        <v>12000000</v>
      </c>
      <c r="I17" s="156">
        <f t="shared" si="1"/>
        <v>0</v>
      </c>
    </row>
    <row r="18" spans="1:9" s="163" customFormat="1" ht="42.75" customHeight="1" x14ac:dyDescent="0.3">
      <c r="A18" s="48"/>
      <c r="B18" s="233"/>
      <c r="C18" s="49"/>
      <c r="D18" s="50" t="s">
        <v>121</v>
      </c>
      <c r="E18" s="51"/>
      <c r="F18" s="164">
        <f>F19</f>
        <v>5418000</v>
      </c>
      <c r="G18" s="164">
        <f>G19</f>
        <v>5418000</v>
      </c>
      <c r="H18" s="164">
        <f>H19</f>
        <v>5418000</v>
      </c>
      <c r="I18" s="52">
        <f t="shared" ref="I18:I19" si="2">G18-H18</f>
        <v>0</v>
      </c>
    </row>
    <row r="19" spans="1:9" s="163" customFormat="1" ht="35.25" customHeight="1" x14ac:dyDescent="0.3">
      <c r="A19" s="48"/>
      <c r="B19" s="53"/>
      <c r="C19" s="54"/>
      <c r="D19" s="502" t="s">
        <v>119</v>
      </c>
      <c r="E19" s="503"/>
      <c r="F19" s="204">
        <v>5418000</v>
      </c>
      <c r="G19" s="204">
        <v>5418000</v>
      </c>
      <c r="H19" s="204">
        <v>5418000</v>
      </c>
      <c r="I19" s="156">
        <f t="shared" si="2"/>
        <v>0</v>
      </c>
    </row>
    <row r="20" spans="1:9" s="24" customFormat="1" ht="45" customHeight="1" x14ac:dyDescent="0.3">
      <c r="A20" s="48"/>
      <c r="B20" s="521" t="s">
        <v>98</v>
      </c>
      <c r="C20" s="522"/>
      <c r="D20" s="522"/>
      <c r="E20" s="523"/>
      <c r="F20" s="173">
        <f>SUM(F21,F24,F26,F28)</f>
        <v>15802000</v>
      </c>
      <c r="G20" s="173">
        <f>SUM(G21,G24,G26,G28)</f>
        <v>15802000</v>
      </c>
      <c r="H20" s="173">
        <f>SUM(H21,H24,H26,H28)</f>
        <v>11680000</v>
      </c>
      <c r="I20" s="56">
        <f t="shared" si="0"/>
        <v>4122000</v>
      </c>
    </row>
    <row r="21" spans="1:9" s="163" customFormat="1" ht="41.25" customHeight="1" x14ac:dyDescent="0.3">
      <c r="A21" s="167"/>
      <c r="B21" s="57"/>
      <c r="C21" s="58" t="s">
        <v>15</v>
      </c>
      <c r="D21" s="50" t="s">
        <v>163</v>
      </c>
      <c r="E21" s="59"/>
      <c r="F21" s="164">
        <f>SUM(F22:F23)</f>
        <v>5052000</v>
      </c>
      <c r="G21" s="164">
        <f t="shared" ref="G21:H21" si="3">SUM(G22:G23)</f>
        <v>5052000</v>
      </c>
      <c r="H21" s="164">
        <f t="shared" si="3"/>
        <v>930000</v>
      </c>
      <c r="I21" s="52">
        <f t="shared" ref="I21:I22" si="4">G21-H21</f>
        <v>4122000</v>
      </c>
    </row>
    <row r="22" spans="1:9" s="163" customFormat="1" ht="36.75" customHeight="1" x14ac:dyDescent="0.3">
      <c r="A22" s="167"/>
      <c r="B22" s="57"/>
      <c r="C22" s="61"/>
      <c r="D22" s="498" t="s">
        <v>161</v>
      </c>
      <c r="E22" s="498"/>
      <c r="F22" s="243">
        <v>2736000</v>
      </c>
      <c r="G22" s="243">
        <v>2736000</v>
      </c>
      <c r="H22" s="243">
        <v>795000</v>
      </c>
      <c r="I22" s="251">
        <f t="shared" si="4"/>
        <v>1941000</v>
      </c>
    </row>
    <row r="23" spans="1:9" s="163" customFormat="1" ht="36.75" customHeight="1" x14ac:dyDescent="0.3">
      <c r="A23" s="167"/>
      <c r="B23" s="57"/>
      <c r="C23" s="61"/>
      <c r="D23" s="498" t="s">
        <v>162</v>
      </c>
      <c r="E23" s="498"/>
      <c r="F23" s="87">
        <v>2316000</v>
      </c>
      <c r="G23" s="87">
        <v>2316000</v>
      </c>
      <c r="H23" s="87">
        <v>135000</v>
      </c>
      <c r="I23" s="251">
        <f>G23-H23</f>
        <v>2181000</v>
      </c>
    </row>
    <row r="24" spans="1:9" s="24" customFormat="1" ht="41.25" customHeight="1" x14ac:dyDescent="0.3">
      <c r="A24" s="167"/>
      <c r="B24" s="57"/>
      <c r="C24" s="58" t="s">
        <v>89</v>
      </c>
      <c r="D24" s="50" t="s">
        <v>90</v>
      </c>
      <c r="E24" s="59"/>
      <c r="F24" s="164">
        <f>F25</f>
        <v>0</v>
      </c>
      <c r="G24" s="164">
        <f t="shared" ref="G24:H24" si="5">G25</f>
        <v>0</v>
      </c>
      <c r="H24" s="164">
        <f t="shared" si="5"/>
        <v>0</v>
      </c>
      <c r="I24" s="52">
        <f t="shared" si="0"/>
        <v>0</v>
      </c>
    </row>
    <row r="25" spans="1:9" s="24" customFormat="1" ht="36.75" customHeight="1" x14ac:dyDescent="0.3">
      <c r="A25" s="167"/>
      <c r="B25" s="57"/>
      <c r="C25" s="61"/>
      <c r="D25" s="62"/>
      <c r="E25" s="209"/>
      <c r="F25" s="165">
        <v>0</v>
      </c>
      <c r="G25" s="165"/>
      <c r="H25" s="165"/>
      <c r="I25" s="63">
        <f t="shared" ref="I25:I39" si="6">G25-H25</f>
        <v>0</v>
      </c>
    </row>
    <row r="26" spans="1:9" s="24" customFormat="1" ht="42" customHeight="1" x14ac:dyDescent="0.3">
      <c r="A26" s="167"/>
      <c r="B26" s="57"/>
      <c r="C26" s="58" t="s">
        <v>89</v>
      </c>
      <c r="D26" s="50" t="s">
        <v>88</v>
      </c>
      <c r="E26" s="59"/>
      <c r="F26" s="164">
        <f>SUM(F27:F27)</f>
        <v>10000000</v>
      </c>
      <c r="G26" s="164">
        <f>SUM(G27:G27)</f>
        <v>10000000</v>
      </c>
      <c r="H26" s="164">
        <f>SUM(H27:H27)</f>
        <v>10000000</v>
      </c>
      <c r="I26" s="52">
        <f t="shared" si="6"/>
        <v>0</v>
      </c>
    </row>
    <row r="27" spans="1:9" s="24" customFormat="1" ht="40.5" customHeight="1" x14ac:dyDescent="0.3">
      <c r="A27" s="167"/>
      <c r="B27" s="57"/>
      <c r="C27" s="60"/>
      <c r="D27" s="497" t="s">
        <v>73</v>
      </c>
      <c r="E27" s="497"/>
      <c r="F27" s="248">
        <v>10000000</v>
      </c>
      <c r="G27" s="248">
        <v>10000000</v>
      </c>
      <c r="H27" s="248">
        <v>10000000</v>
      </c>
      <c r="I27" s="251">
        <f t="shared" si="6"/>
        <v>0</v>
      </c>
    </row>
    <row r="28" spans="1:9" s="163" customFormat="1" ht="42" customHeight="1" x14ac:dyDescent="0.3">
      <c r="A28" s="167"/>
      <c r="B28" s="57"/>
      <c r="C28" s="50" t="s">
        <v>168</v>
      </c>
      <c r="D28" s="51"/>
      <c r="E28" s="59"/>
      <c r="F28" s="164">
        <f>F29</f>
        <v>750000</v>
      </c>
      <c r="G28" s="164">
        <f>G29</f>
        <v>750000</v>
      </c>
      <c r="H28" s="164">
        <f>H29</f>
        <v>750000</v>
      </c>
      <c r="I28" s="52">
        <f t="shared" ref="I28:I29" si="7">G28-H28</f>
        <v>0</v>
      </c>
    </row>
    <row r="29" spans="1:9" s="163" customFormat="1" ht="40.5" customHeight="1" x14ac:dyDescent="0.3">
      <c r="A29" s="167"/>
      <c r="B29" s="57"/>
      <c r="C29" s="60"/>
      <c r="D29" s="497" t="s">
        <v>165</v>
      </c>
      <c r="E29" s="497"/>
      <c r="F29" s="248">
        <v>750000</v>
      </c>
      <c r="G29" s="248">
        <v>750000</v>
      </c>
      <c r="H29" s="248">
        <v>750000</v>
      </c>
      <c r="I29" s="251">
        <f t="shared" si="7"/>
        <v>0</v>
      </c>
    </row>
    <row r="30" spans="1:9" s="24" customFormat="1" ht="52.5" customHeight="1" x14ac:dyDescent="0.3">
      <c r="A30" s="167"/>
      <c r="B30" s="64" t="s">
        <v>97</v>
      </c>
      <c r="C30" s="65"/>
      <c r="D30" s="65"/>
      <c r="E30" s="66"/>
      <c r="F30" s="67">
        <f>SUM(F31,F38,F60)</f>
        <v>1804018000</v>
      </c>
      <c r="G30" s="67">
        <f>SUM(G31,G38,G60)</f>
        <v>1750571000</v>
      </c>
      <c r="H30" s="67">
        <f>SUM(H31,H38,H60)</f>
        <v>1535715168</v>
      </c>
      <c r="I30" s="56">
        <f t="shared" si="6"/>
        <v>214855832</v>
      </c>
    </row>
    <row r="31" spans="1:9" s="24" customFormat="1" ht="42" customHeight="1" x14ac:dyDescent="0.3">
      <c r="A31" s="167"/>
      <c r="B31" s="68"/>
      <c r="C31" s="58" t="s">
        <v>96</v>
      </c>
      <c r="D31" s="50"/>
      <c r="E31" s="51"/>
      <c r="F31" s="164">
        <f>SUM(F32:F37)</f>
        <v>351131000</v>
      </c>
      <c r="G31" s="164">
        <f>SUM(G32:G37)</f>
        <v>351131000</v>
      </c>
      <c r="H31" s="164">
        <f>SUM(H32:H37)</f>
        <v>327891578</v>
      </c>
      <c r="I31" s="52">
        <f t="shared" si="6"/>
        <v>23239422</v>
      </c>
    </row>
    <row r="32" spans="1:9" s="24" customFormat="1" ht="37.5" customHeight="1" x14ac:dyDescent="0.3">
      <c r="A32" s="167"/>
      <c r="B32" s="68"/>
      <c r="C32" s="69"/>
      <c r="D32" s="498" t="s">
        <v>176</v>
      </c>
      <c r="E32" s="498"/>
      <c r="F32" s="250">
        <v>292788000</v>
      </c>
      <c r="G32" s="250">
        <v>292788000</v>
      </c>
      <c r="H32" s="250">
        <v>278989251</v>
      </c>
      <c r="I32" s="88">
        <f>G32-H32</f>
        <v>13798749</v>
      </c>
    </row>
    <row r="33" spans="1:9" s="24" customFormat="1" ht="37.5" customHeight="1" x14ac:dyDescent="0.3">
      <c r="A33" s="167"/>
      <c r="B33" s="68"/>
      <c r="C33" s="70"/>
      <c r="D33" s="498" t="s">
        <v>172</v>
      </c>
      <c r="E33" s="498"/>
      <c r="F33" s="250">
        <v>20963000</v>
      </c>
      <c r="G33" s="250">
        <v>20963000</v>
      </c>
      <c r="H33" s="250">
        <v>20753000</v>
      </c>
      <c r="I33" s="88">
        <f t="shared" ref="I33:I37" si="8">G33-H33</f>
        <v>210000</v>
      </c>
    </row>
    <row r="34" spans="1:9" s="163" customFormat="1" ht="37.5" customHeight="1" x14ac:dyDescent="0.3">
      <c r="A34" s="167"/>
      <c r="B34" s="68"/>
      <c r="C34" s="70"/>
      <c r="D34" s="498" t="s">
        <v>206</v>
      </c>
      <c r="E34" s="498"/>
      <c r="F34" s="250">
        <v>22980000</v>
      </c>
      <c r="G34" s="250">
        <v>22980000</v>
      </c>
      <c r="H34" s="250">
        <v>15788317</v>
      </c>
      <c r="I34" s="88">
        <f t="shared" si="8"/>
        <v>7191683</v>
      </c>
    </row>
    <row r="35" spans="1:9" s="163" customFormat="1" ht="37.5" customHeight="1" x14ac:dyDescent="0.3">
      <c r="A35" s="167"/>
      <c r="B35" s="68"/>
      <c r="C35" s="70"/>
      <c r="D35" s="498" t="s">
        <v>173</v>
      </c>
      <c r="E35" s="498"/>
      <c r="F35" s="250">
        <v>7200000</v>
      </c>
      <c r="G35" s="250">
        <v>7200000</v>
      </c>
      <c r="H35" s="250">
        <v>7167550</v>
      </c>
      <c r="I35" s="88">
        <f t="shared" si="8"/>
        <v>32450</v>
      </c>
    </row>
    <row r="36" spans="1:9" s="163" customFormat="1" ht="37.5" customHeight="1" x14ac:dyDescent="0.3">
      <c r="A36" s="167"/>
      <c r="B36" s="68"/>
      <c r="C36" s="70"/>
      <c r="D36" s="498" t="s">
        <v>174</v>
      </c>
      <c r="E36" s="498"/>
      <c r="F36" s="250">
        <v>6000000</v>
      </c>
      <c r="G36" s="250">
        <v>6000000</v>
      </c>
      <c r="H36" s="250">
        <v>4793200</v>
      </c>
      <c r="I36" s="88">
        <f t="shared" si="8"/>
        <v>1206800</v>
      </c>
    </row>
    <row r="37" spans="1:9" s="163" customFormat="1" ht="37.5" customHeight="1" x14ac:dyDescent="0.3">
      <c r="A37" s="167"/>
      <c r="B37" s="68"/>
      <c r="C37" s="70"/>
      <c r="D37" s="498" t="s">
        <v>175</v>
      </c>
      <c r="E37" s="498"/>
      <c r="F37" s="250">
        <v>1200000</v>
      </c>
      <c r="G37" s="250">
        <v>1200000</v>
      </c>
      <c r="H37" s="250">
        <v>400260</v>
      </c>
      <c r="I37" s="88">
        <f t="shared" si="8"/>
        <v>799740</v>
      </c>
    </row>
    <row r="38" spans="1:9" s="24" customFormat="1" ht="42.75" customHeight="1" x14ac:dyDescent="0.3">
      <c r="A38" s="167"/>
      <c r="B38" s="169"/>
      <c r="C38" s="71" t="s">
        <v>95</v>
      </c>
      <c r="D38" s="72"/>
      <c r="E38" s="73"/>
      <c r="F38" s="74">
        <f>F39+F45+F56+F58</f>
        <v>623645000</v>
      </c>
      <c r="G38" s="74">
        <f>G39+G45+G56+G58</f>
        <v>623645000</v>
      </c>
      <c r="H38" s="74">
        <f>H39+H45+H56+H58</f>
        <v>574646334</v>
      </c>
      <c r="I38" s="158">
        <f t="shared" si="6"/>
        <v>48998666</v>
      </c>
    </row>
    <row r="39" spans="1:9" s="24" customFormat="1" ht="42.75" customHeight="1" x14ac:dyDescent="0.3">
      <c r="A39" s="167"/>
      <c r="B39" s="169"/>
      <c r="C39" s="169"/>
      <c r="D39" s="58" t="s">
        <v>94</v>
      </c>
      <c r="E39" s="51"/>
      <c r="F39" s="75">
        <f>SUM(F40:F44)</f>
        <v>411396000</v>
      </c>
      <c r="G39" s="75">
        <f>SUM(G40:G44)</f>
        <v>411396000</v>
      </c>
      <c r="H39" s="75">
        <f>SUM(H40:H44)</f>
        <v>390010110</v>
      </c>
      <c r="I39" s="76">
        <f t="shared" si="6"/>
        <v>21385890</v>
      </c>
    </row>
    <row r="40" spans="1:9" s="24" customFormat="1" ht="35.1" customHeight="1" x14ac:dyDescent="0.3">
      <c r="A40" s="167"/>
      <c r="B40" s="169"/>
      <c r="C40" s="169"/>
      <c r="D40" s="170"/>
      <c r="E40" s="204" t="s">
        <v>177</v>
      </c>
      <c r="F40" s="87">
        <v>379396000</v>
      </c>
      <c r="G40" s="87">
        <v>379396000</v>
      </c>
      <c r="H40" s="87">
        <v>363026110</v>
      </c>
      <c r="I40" s="88">
        <f>G40-H40</f>
        <v>16369890</v>
      </c>
    </row>
    <row r="41" spans="1:9" s="24" customFormat="1" ht="33" customHeight="1" x14ac:dyDescent="0.3">
      <c r="A41" s="167"/>
      <c r="B41" s="169"/>
      <c r="C41" s="169"/>
      <c r="D41" s="170"/>
      <c r="E41" s="204" t="s">
        <v>178</v>
      </c>
      <c r="F41" s="87">
        <v>10000000</v>
      </c>
      <c r="G41" s="87">
        <v>10000000</v>
      </c>
      <c r="H41" s="87">
        <v>9900000</v>
      </c>
      <c r="I41" s="88">
        <f t="shared" ref="I41:I44" si="9">G41-H41</f>
        <v>100000</v>
      </c>
    </row>
    <row r="42" spans="1:9" s="24" customFormat="1" ht="33" customHeight="1" x14ac:dyDescent="0.3">
      <c r="A42" s="167"/>
      <c r="B42" s="169"/>
      <c r="C42" s="169"/>
      <c r="D42" s="170"/>
      <c r="E42" s="204" t="s">
        <v>179</v>
      </c>
      <c r="F42" s="87">
        <v>8000000</v>
      </c>
      <c r="G42" s="87">
        <v>8000000</v>
      </c>
      <c r="H42" s="87">
        <v>5641000</v>
      </c>
      <c r="I42" s="88">
        <f t="shared" si="9"/>
        <v>2359000</v>
      </c>
    </row>
    <row r="43" spans="1:9" s="163" customFormat="1" ht="33" customHeight="1" x14ac:dyDescent="0.3">
      <c r="A43" s="167"/>
      <c r="B43" s="169"/>
      <c r="C43" s="169"/>
      <c r="D43" s="170"/>
      <c r="E43" s="204" t="s">
        <v>180</v>
      </c>
      <c r="F43" s="87">
        <v>8000000</v>
      </c>
      <c r="G43" s="87">
        <v>8000000</v>
      </c>
      <c r="H43" s="87">
        <v>8000000</v>
      </c>
      <c r="I43" s="88">
        <f t="shared" si="9"/>
        <v>0</v>
      </c>
    </row>
    <row r="44" spans="1:9" s="24" customFormat="1" ht="33" customHeight="1" x14ac:dyDescent="0.3">
      <c r="A44" s="167"/>
      <c r="B44" s="169"/>
      <c r="C44" s="169"/>
      <c r="D44" s="170"/>
      <c r="E44" s="204" t="s">
        <v>181</v>
      </c>
      <c r="F44" s="87">
        <v>6000000</v>
      </c>
      <c r="G44" s="87">
        <v>6000000</v>
      </c>
      <c r="H44" s="87">
        <v>3443000</v>
      </c>
      <c r="I44" s="88">
        <f t="shared" si="9"/>
        <v>2557000</v>
      </c>
    </row>
    <row r="45" spans="1:9" s="24" customFormat="1" ht="37.5" customHeight="1" x14ac:dyDescent="0.3">
      <c r="A45" s="48"/>
      <c r="B45" s="68"/>
      <c r="C45" s="77"/>
      <c r="D45" s="78" t="s">
        <v>92</v>
      </c>
      <c r="E45" s="79"/>
      <c r="F45" s="80">
        <v>26558000</v>
      </c>
      <c r="G45" s="80">
        <f>SUM(G46:G55)</f>
        <v>26558000</v>
      </c>
      <c r="H45" s="80">
        <f>SUM(H46:H55)</f>
        <v>17972130</v>
      </c>
      <c r="I45" s="81">
        <f t="shared" ref="I45:I59" si="10">G45-H45</f>
        <v>8585870</v>
      </c>
    </row>
    <row r="46" spans="1:9" s="15" customFormat="1" ht="33" customHeight="1" x14ac:dyDescent="0.3">
      <c r="A46" s="48"/>
      <c r="B46" s="68"/>
      <c r="C46" s="68"/>
      <c r="D46" s="82"/>
      <c r="E46" s="210" t="s">
        <v>110</v>
      </c>
      <c r="F46" s="161">
        <v>3854000</v>
      </c>
      <c r="G46" s="161">
        <v>3854000</v>
      </c>
      <c r="H46" s="161"/>
      <c r="I46" s="166">
        <f>G46-H46</f>
        <v>3854000</v>
      </c>
    </row>
    <row r="47" spans="1:9" s="15" customFormat="1" ht="33" customHeight="1" x14ac:dyDescent="0.3">
      <c r="A47" s="48"/>
      <c r="B47" s="68"/>
      <c r="C47" s="68"/>
      <c r="D47" s="169"/>
      <c r="E47" s="89" t="s">
        <v>216</v>
      </c>
      <c r="F47" s="162">
        <v>6690000</v>
      </c>
      <c r="G47" s="162">
        <v>6690000</v>
      </c>
      <c r="H47" s="162">
        <v>6250000</v>
      </c>
      <c r="I47" s="166">
        <f t="shared" ref="I47:I55" si="11">G47-H47</f>
        <v>440000</v>
      </c>
    </row>
    <row r="48" spans="1:9" s="15" customFormat="1" ht="33" customHeight="1" x14ac:dyDescent="0.3">
      <c r="A48" s="48"/>
      <c r="B48" s="68"/>
      <c r="C48" s="68"/>
      <c r="D48" s="169"/>
      <c r="E48" s="89" t="s">
        <v>217</v>
      </c>
      <c r="F48" s="162">
        <v>5280000</v>
      </c>
      <c r="G48" s="162">
        <v>5280000</v>
      </c>
      <c r="H48" s="162">
        <v>5280000</v>
      </c>
      <c r="I48" s="166">
        <f t="shared" si="11"/>
        <v>0</v>
      </c>
    </row>
    <row r="49" spans="1:17" s="24" customFormat="1" ht="33" customHeight="1" x14ac:dyDescent="0.3">
      <c r="A49" s="48"/>
      <c r="B49" s="68"/>
      <c r="C49" s="68"/>
      <c r="D49" s="169"/>
      <c r="E49" s="106" t="s">
        <v>218</v>
      </c>
      <c r="F49" s="159"/>
      <c r="G49" s="159"/>
      <c r="H49" s="159"/>
      <c r="I49" s="166">
        <f t="shared" si="11"/>
        <v>0</v>
      </c>
    </row>
    <row r="50" spans="1:17" s="24" customFormat="1" ht="33" customHeight="1" x14ac:dyDescent="0.3">
      <c r="A50" s="48"/>
      <c r="B50" s="68"/>
      <c r="C50" s="68"/>
      <c r="D50" s="169"/>
      <c r="E50" s="106" t="s">
        <v>219</v>
      </c>
      <c r="F50" s="159">
        <v>4644000</v>
      </c>
      <c r="G50" s="159">
        <v>4644000</v>
      </c>
      <c r="H50" s="159">
        <v>673900</v>
      </c>
      <c r="I50" s="166">
        <f t="shared" si="11"/>
        <v>3970100</v>
      </c>
    </row>
    <row r="51" spans="1:17" s="24" customFormat="1" ht="33" customHeight="1" x14ac:dyDescent="0.3">
      <c r="A51" s="48"/>
      <c r="B51" s="68"/>
      <c r="C51" s="68"/>
      <c r="D51" s="169"/>
      <c r="E51" s="106" t="s">
        <v>227</v>
      </c>
      <c r="F51" s="159">
        <v>1416000</v>
      </c>
      <c r="G51" s="159">
        <v>1416000</v>
      </c>
      <c r="H51" s="159">
        <v>1416000</v>
      </c>
      <c r="I51" s="166">
        <f t="shared" si="11"/>
        <v>0</v>
      </c>
    </row>
    <row r="52" spans="1:17" s="24" customFormat="1" ht="33" customHeight="1" x14ac:dyDescent="0.3">
      <c r="A52" s="48"/>
      <c r="B52" s="68"/>
      <c r="C52" s="68"/>
      <c r="D52" s="169"/>
      <c r="E52" s="106" t="s">
        <v>228</v>
      </c>
      <c r="F52" s="159">
        <v>684000</v>
      </c>
      <c r="G52" s="159">
        <v>684000</v>
      </c>
      <c r="H52" s="159">
        <v>684000</v>
      </c>
      <c r="I52" s="166">
        <f t="shared" si="11"/>
        <v>0</v>
      </c>
    </row>
    <row r="53" spans="1:17" s="24" customFormat="1" ht="33" customHeight="1" x14ac:dyDescent="0.3">
      <c r="A53" s="48"/>
      <c r="B53" s="68"/>
      <c r="C53" s="68"/>
      <c r="D53" s="169"/>
      <c r="E53" s="106" t="s">
        <v>229</v>
      </c>
      <c r="F53" s="159">
        <v>2340000</v>
      </c>
      <c r="G53" s="159">
        <v>2340000</v>
      </c>
      <c r="H53" s="159">
        <v>2340000</v>
      </c>
      <c r="I53" s="166">
        <f t="shared" si="11"/>
        <v>0</v>
      </c>
    </row>
    <row r="54" spans="1:17" s="24" customFormat="1" ht="33" customHeight="1" x14ac:dyDescent="0.3">
      <c r="A54" s="48"/>
      <c r="B54" s="68"/>
      <c r="C54" s="68"/>
      <c r="D54" s="169"/>
      <c r="E54" s="106" t="s">
        <v>111</v>
      </c>
      <c r="F54" s="159">
        <v>900000</v>
      </c>
      <c r="G54" s="159">
        <v>900000</v>
      </c>
      <c r="H54" s="159">
        <v>870000</v>
      </c>
      <c r="I54" s="166">
        <f t="shared" si="11"/>
        <v>30000</v>
      </c>
    </row>
    <row r="55" spans="1:17" s="24" customFormat="1" ht="33" customHeight="1" x14ac:dyDescent="0.3">
      <c r="A55" s="48"/>
      <c r="B55" s="68"/>
      <c r="C55" s="68"/>
      <c r="D55" s="83"/>
      <c r="E55" s="211" t="s">
        <v>112</v>
      </c>
      <c r="F55" s="160">
        <v>750000</v>
      </c>
      <c r="G55" s="160">
        <v>750000</v>
      </c>
      <c r="H55" s="160">
        <v>458230</v>
      </c>
      <c r="I55" s="168">
        <f t="shared" si="11"/>
        <v>291770</v>
      </c>
    </row>
    <row r="56" spans="1:17" s="24" customFormat="1" ht="50.25" customHeight="1" x14ac:dyDescent="0.3">
      <c r="A56" s="48"/>
      <c r="B56" s="68"/>
      <c r="C56" s="77"/>
      <c r="D56" s="78" t="s">
        <v>208</v>
      </c>
      <c r="E56" s="79"/>
      <c r="F56" s="84">
        <f>F57</f>
        <v>177693000</v>
      </c>
      <c r="G56" s="84">
        <f>G57</f>
        <v>177693000</v>
      </c>
      <c r="H56" s="84">
        <f>H57</f>
        <v>158666094</v>
      </c>
      <c r="I56" s="85">
        <f t="shared" si="10"/>
        <v>19026906</v>
      </c>
    </row>
    <row r="57" spans="1:17" s="24" customFormat="1" ht="45" customHeight="1" x14ac:dyDescent="0.3">
      <c r="A57" s="48"/>
      <c r="B57" s="68"/>
      <c r="C57" s="77"/>
      <c r="D57" s="86"/>
      <c r="E57" s="204" t="s">
        <v>182</v>
      </c>
      <c r="F57" s="87">
        <v>177693000</v>
      </c>
      <c r="G57" s="87">
        <v>177693000</v>
      </c>
      <c r="H57" s="87">
        <v>158666094</v>
      </c>
      <c r="I57" s="88">
        <f t="shared" si="10"/>
        <v>19026906</v>
      </c>
    </row>
    <row r="58" spans="1:17" s="24" customFormat="1" ht="50.25" customHeight="1" x14ac:dyDescent="0.3">
      <c r="A58" s="167"/>
      <c r="B58" s="68"/>
      <c r="C58" s="77"/>
      <c r="D58" s="58" t="s">
        <v>91</v>
      </c>
      <c r="E58" s="59"/>
      <c r="F58" s="84">
        <f>SUM(F59:F59)</f>
        <v>7998000</v>
      </c>
      <c r="G58" s="84">
        <f>SUM(G59:G59)</f>
        <v>7998000</v>
      </c>
      <c r="H58" s="84">
        <f>SUM(H59:H59)</f>
        <v>7998000</v>
      </c>
      <c r="I58" s="52">
        <f t="shared" si="10"/>
        <v>0</v>
      </c>
    </row>
    <row r="59" spans="1:17" s="24" customFormat="1" ht="39.75" customHeight="1" x14ac:dyDescent="0.3">
      <c r="A59" s="167"/>
      <c r="B59" s="68"/>
      <c r="C59" s="68"/>
      <c r="D59" s="86"/>
      <c r="E59" s="204" t="s">
        <v>230</v>
      </c>
      <c r="F59" s="233">
        <v>7998000</v>
      </c>
      <c r="G59" s="87">
        <v>7998000</v>
      </c>
      <c r="H59" s="87">
        <v>7998000</v>
      </c>
      <c r="I59" s="88">
        <f t="shared" si="10"/>
        <v>0</v>
      </c>
    </row>
    <row r="60" spans="1:17" s="24" customFormat="1" ht="38.25" customHeight="1" x14ac:dyDescent="0.3">
      <c r="A60" s="48"/>
      <c r="B60" s="68"/>
      <c r="C60" s="92" t="s">
        <v>88</v>
      </c>
      <c r="D60" s="93"/>
      <c r="E60" s="92"/>
      <c r="F60" s="55">
        <f>F61+F65+F67+F69+F74+F78+F157</f>
        <v>829242000</v>
      </c>
      <c r="G60" s="55">
        <f>G61+G65+G67+G69+G74+G78+G157</f>
        <v>775795000</v>
      </c>
      <c r="H60" s="55">
        <f>H61+H65+H67+H69+H74+H78+H157</f>
        <v>633177256</v>
      </c>
      <c r="I60" s="56">
        <f t="shared" ref="I60:I74" si="12">G60-H60</f>
        <v>142617744</v>
      </c>
    </row>
    <row r="61" spans="1:17" s="24" customFormat="1" ht="39.75" customHeight="1" x14ac:dyDescent="0.3">
      <c r="A61" s="48"/>
      <c r="B61" s="68"/>
      <c r="C61" s="94"/>
      <c r="D61" s="495" t="s">
        <v>87</v>
      </c>
      <c r="E61" s="496"/>
      <c r="F61" s="164">
        <f>SUM(F62:F64)</f>
        <v>294715000</v>
      </c>
      <c r="G61" s="164">
        <f>SUM(G62:G64)</f>
        <v>294715000</v>
      </c>
      <c r="H61" s="164">
        <f>SUM(H62:H64)</f>
        <v>224463600</v>
      </c>
      <c r="I61" s="52">
        <f t="shared" si="12"/>
        <v>70251400</v>
      </c>
    </row>
    <row r="62" spans="1:17" s="24" customFormat="1" ht="34.5" customHeight="1" x14ac:dyDescent="0.3">
      <c r="A62" s="167"/>
      <c r="B62" s="68"/>
      <c r="C62" s="89"/>
      <c r="D62" s="91"/>
      <c r="E62" s="204" t="s">
        <v>152</v>
      </c>
      <c r="F62" s="204">
        <v>153345000</v>
      </c>
      <c r="G62" s="204">
        <v>153345000</v>
      </c>
      <c r="H62" s="243">
        <f>99150200+29843370+1855000</f>
        <v>130848570</v>
      </c>
      <c r="I62" s="88">
        <f t="shared" si="12"/>
        <v>22496430</v>
      </c>
    </row>
    <row r="63" spans="1:17" s="24" customFormat="1" ht="34.5" customHeight="1" x14ac:dyDescent="0.3">
      <c r="A63" s="167"/>
      <c r="B63" s="68"/>
      <c r="C63" s="89"/>
      <c r="D63" s="91"/>
      <c r="E63" s="204" t="s">
        <v>158</v>
      </c>
      <c r="F63" s="204">
        <v>131370000</v>
      </c>
      <c r="G63" s="204">
        <v>131370000</v>
      </c>
      <c r="H63" s="204">
        <f>64535030+315000+18765000</f>
        <v>83615030</v>
      </c>
      <c r="I63" s="88">
        <f t="shared" si="12"/>
        <v>47754970</v>
      </c>
    </row>
    <row r="64" spans="1:17" s="24" customFormat="1" ht="34.5" customHeight="1" x14ac:dyDescent="0.3">
      <c r="A64" s="48"/>
      <c r="B64" s="68"/>
      <c r="C64" s="89"/>
      <c r="D64" s="91"/>
      <c r="E64" s="204" t="s">
        <v>73</v>
      </c>
      <c r="F64" s="204">
        <v>10000000</v>
      </c>
      <c r="G64" s="204">
        <v>10000000</v>
      </c>
      <c r="H64" s="204">
        <v>10000000</v>
      </c>
      <c r="I64" s="88">
        <f t="shared" si="12"/>
        <v>0</v>
      </c>
      <c r="L64" s="163"/>
      <c r="M64" s="163"/>
      <c r="N64" s="163"/>
      <c r="O64" s="163"/>
      <c r="P64" s="163"/>
      <c r="Q64" s="163"/>
    </row>
    <row r="65" spans="1:17" s="163" customFormat="1" ht="39.75" customHeight="1" x14ac:dyDescent="0.3">
      <c r="A65" s="48"/>
      <c r="B65" s="68"/>
      <c r="C65" s="89"/>
      <c r="D65" s="495" t="s">
        <v>120</v>
      </c>
      <c r="E65" s="496"/>
      <c r="F65" s="164">
        <f>F66</f>
        <v>61092000</v>
      </c>
      <c r="G65" s="164">
        <f>G66</f>
        <v>61092000</v>
      </c>
      <c r="H65" s="164">
        <f>H66</f>
        <v>57112836</v>
      </c>
      <c r="I65" s="52">
        <f t="shared" ref="I65:I66" si="13">G65-H65</f>
        <v>3979164</v>
      </c>
      <c r="L65" s="24"/>
      <c r="M65" s="24"/>
      <c r="N65" s="24"/>
      <c r="O65" s="24"/>
      <c r="P65" s="24"/>
      <c r="Q65" s="24"/>
    </row>
    <row r="66" spans="1:17" s="163" customFormat="1" ht="34.5" customHeight="1" x14ac:dyDescent="0.3">
      <c r="A66" s="167"/>
      <c r="B66" s="68"/>
      <c r="C66" s="89"/>
      <c r="D66" s="91"/>
      <c r="E66" s="106" t="s">
        <v>126</v>
      </c>
      <c r="F66" s="106">
        <v>61092000</v>
      </c>
      <c r="G66" s="106">
        <v>61092000</v>
      </c>
      <c r="H66" s="89">
        <v>57112836</v>
      </c>
      <c r="I66" s="166">
        <f t="shared" si="13"/>
        <v>3979164</v>
      </c>
      <c r="L66" s="24"/>
      <c r="M66" s="24"/>
      <c r="N66" s="24"/>
      <c r="O66" s="24"/>
      <c r="P66" s="24"/>
      <c r="Q66" s="24"/>
    </row>
    <row r="67" spans="1:17" s="163" customFormat="1" ht="39.75" customHeight="1" x14ac:dyDescent="0.3">
      <c r="A67" s="48"/>
      <c r="B67" s="68"/>
      <c r="C67" s="89"/>
      <c r="D67" s="495" t="s">
        <v>169</v>
      </c>
      <c r="E67" s="496"/>
      <c r="F67" s="164">
        <f>F68</f>
        <v>750000</v>
      </c>
      <c r="G67" s="164">
        <f>G68</f>
        <v>750000</v>
      </c>
      <c r="H67" s="164">
        <f>H68</f>
        <v>750000</v>
      </c>
      <c r="I67" s="52">
        <f t="shared" ref="I67:I68" si="14">G67-H67</f>
        <v>0</v>
      </c>
    </row>
    <row r="68" spans="1:17" s="163" customFormat="1" ht="34.5" customHeight="1" x14ac:dyDescent="0.3">
      <c r="A68" s="167"/>
      <c r="B68" s="68"/>
      <c r="C68" s="89"/>
      <c r="D68" s="91"/>
      <c r="E68" s="106" t="s">
        <v>170</v>
      </c>
      <c r="F68" s="106">
        <v>750000</v>
      </c>
      <c r="G68" s="106">
        <v>750000</v>
      </c>
      <c r="H68" s="106">
        <v>750000</v>
      </c>
      <c r="I68" s="166">
        <f t="shared" si="14"/>
        <v>0</v>
      </c>
    </row>
    <row r="69" spans="1:17" s="24" customFormat="1" ht="42.75" customHeight="1" x14ac:dyDescent="0.3">
      <c r="A69" s="95"/>
      <c r="B69" s="96"/>
      <c r="C69" s="97"/>
      <c r="D69" s="495" t="s">
        <v>209</v>
      </c>
      <c r="E69" s="496"/>
      <c r="F69" s="164">
        <f>SUM(F70:F73)</f>
        <v>270644000</v>
      </c>
      <c r="G69" s="164">
        <f>SUM(G70:G73)</f>
        <v>225014000</v>
      </c>
      <c r="H69" s="164">
        <f>SUM(H70:H73)</f>
        <v>196493720</v>
      </c>
      <c r="I69" s="52">
        <f t="shared" si="12"/>
        <v>28520280</v>
      </c>
    </row>
    <row r="70" spans="1:17" s="24" customFormat="1" ht="39.75" customHeight="1" x14ac:dyDescent="0.3">
      <c r="A70" s="48"/>
      <c r="B70" s="68"/>
      <c r="C70" s="98"/>
      <c r="D70" s="99"/>
      <c r="E70" s="323" t="s">
        <v>209</v>
      </c>
      <c r="F70" s="323">
        <v>167541000</v>
      </c>
      <c r="G70" s="324">
        <v>167541000</v>
      </c>
      <c r="H70" s="324">
        <v>147376660</v>
      </c>
      <c r="I70" s="325">
        <v>20164340</v>
      </c>
      <c r="L70" s="163"/>
      <c r="M70" s="163"/>
      <c r="N70" s="163"/>
      <c r="O70" s="163"/>
      <c r="P70" s="163"/>
      <c r="Q70" s="163"/>
    </row>
    <row r="71" spans="1:17" s="24" customFormat="1" ht="39.75" customHeight="1" x14ac:dyDescent="0.3">
      <c r="A71" s="48"/>
      <c r="B71" s="68"/>
      <c r="C71" s="98"/>
      <c r="D71" s="99"/>
      <c r="E71" s="323" t="s">
        <v>225</v>
      </c>
      <c r="F71" s="323">
        <v>45630000</v>
      </c>
      <c r="G71" s="324"/>
      <c r="H71" s="324"/>
      <c r="I71" s="325">
        <v>0</v>
      </c>
    </row>
    <row r="72" spans="1:17" s="163" customFormat="1" ht="39.75" customHeight="1" x14ac:dyDescent="0.3">
      <c r="A72" s="48"/>
      <c r="B72" s="68"/>
      <c r="C72" s="98"/>
      <c r="D72" s="99"/>
      <c r="E72" s="323" t="s">
        <v>224</v>
      </c>
      <c r="F72" s="323">
        <v>20642000</v>
      </c>
      <c r="G72" s="324">
        <v>20642000</v>
      </c>
      <c r="H72" s="324">
        <v>17682300</v>
      </c>
      <c r="I72" s="325">
        <v>2959700</v>
      </c>
      <c r="L72" s="24"/>
      <c r="M72" s="24"/>
      <c r="N72" s="24"/>
      <c r="O72" s="24"/>
      <c r="P72" s="24"/>
      <c r="Q72" s="24"/>
    </row>
    <row r="73" spans="1:17" s="24" customFormat="1" ht="39.75" customHeight="1" x14ac:dyDescent="0.3">
      <c r="A73" s="48"/>
      <c r="B73" s="68"/>
      <c r="C73" s="98"/>
      <c r="D73" s="99"/>
      <c r="E73" s="326" t="s">
        <v>232</v>
      </c>
      <c r="F73" s="323">
        <v>36831000</v>
      </c>
      <c r="G73" s="324">
        <v>36831000</v>
      </c>
      <c r="H73" s="324">
        <v>31434760</v>
      </c>
      <c r="I73" s="325">
        <v>5396240</v>
      </c>
    </row>
    <row r="74" spans="1:17" s="24" customFormat="1" ht="41.25" customHeight="1" x14ac:dyDescent="0.3">
      <c r="A74" s="95"/>
      <c r="B74" s="96"/>
      <c r="C74" s="97"/>
      <c r="D74" s="495" t="s">
        <v>86</v>
      </c>
      <c r="E74" s="496"/>
      <c r="F74" s="164">
        <f>SUM(F75:F77)</f>
        <v>47550000</v>
      </c>
      <c r="G74" s="164">
        <f>SUM(G75:G77)</f>
        <v>47550000</v>
      </c>
      <c r="H74" s="164">
        <f>SUM(H75:H77)</f>
        <v>42175000</v>
      </c>
      <c r="I74" s="52">
        <f t="shared" si="12"/>
        <v>5375000</v>
      </c>
    </row>
    <row r="75" spans="1:17" s="24" customFormat="1" ht="33.75" customHeight="1" x14ac:dyDescent="0.3">
      <c r="A75" s="48"/>
      <c r="B75" s="68"/>
      <c r="C75" s="98"/>
      <c r="D75" s="100"/>
      <c r="E75" s="338" t="s">
        <v>233</v>
      </c>
      <c r="F75" s="339">
        <v>12520000</v>
      </c>
      <c r="G75" s="339">
        <v>12520000</v>
      </c>
      <c r="H75" s="340">
        <v>12520000</v>
      </c>
      <c r="I75" s="337">
        <v>0</v>
      </c>
    </row>
    <row r="76" spans="1:17" s="24" customFormat="1" ht="33.75" customHeight="1" x14ac:dyDescent="0.3">
      <c r="A76" s="48"/>
      <c r="B76" s="68"/>
      <c r="C76" s="98"/>
      <c r="D76" s="101"/>
      <c r="E76" s="341" t="s">
        <v>234</v>
      </c>
      <c r="F76" s="340">
        <v>4950000</v>
      </c>
      <c r="G76" s="340">
        <v>4950000</v>
      </c>
      <c r="H76" s="340">
        <v>0</v>
      </c>
      <c r="I76" s="337">
        <v>4950000</v>
      </c>
    </row>
    <row r="77" spans="1:17" s="24" customFormat="1" ht="33.75" customHeight="1" x14ac:dyDescent="0.3">
      <c r="A77" s="48"/>
      <c r="B77" s="68"/>
      <c r="C77" s="98"/>
      <c r="D77" s="102"/>
      <c r="E77" s="342" t="s">
        <v>235</v>
      </c>
      <c r="F77" s="343">
        <v>30080000</v>
      </c>
      <c r="G77" s="343">
        <v>30080000</v>
      </c>
      <c r="H77" s="343">
        <v>29655000</v>
      </c>
      <c r="I77" s="344">
        <v>425000</v>
      </c>
      <c r="L77" s="16"/>
      <c r="M77" s="16"/>
      <c r="N77" s="16"/>
      <c r="O77" s="16"/>
      <c r="P77" s="16"/>
      <c r="Q77" s="16"/>
    </row>
    <row r="78" spans="1:17" s="24" customFormat="1" ht="40.5" customHeight="1" x14ac:dyDescent="0.3">
      <c r="A78" s="48"/>
      <c r="B78" s="68"/>
      <c r="C78" s="68"/>
      <c r="D78" s="495" t="s">
        <v>52</v>
      </c>
      <c r="E78" s="496"/>
      <c r="F78" s="171">
        <f>SUM(F79:F109,F110:F156)</f>
        <v>141723000</v>
      </c>
      <c r="G78" s="372">
        <f>SUM(G79:G109,G110:G156)</f>
        <v>133906000</v>
      </c>
      <c r="H78" s="372">
        <f>SUM(H79:H109,H110:H156)</f>
        <v>101170100</v>
      </c>
      <c r="I78" s="372">
        <f>SUM(I79:I109,I110:I156)</f>
        <v>32735900</v>
      </c>
      <c r="L78" s="19"/>
      <c r="M78" s="19"/>
      <c r="N78" s="19"/>
      <c r="O78" s="19"/>
      <c r="P78" s="19"/>
      <c r="Q78" s="19"/>
    </row>
    <row r="79" spans="1:17" s="19" customFormat="1" ht="36" customHeight="1" x14ac:dyDescent="0.3">
      <c r="A79" s="48"/>
      <c r="B79" s="68"/>
      <c r="C79" s="68"/>
      <c r="D79" s="103"/>
      <c r="E79" s="352" t="s">
        <v>236</v>
      </c>
      <c r="F79" s="346">
        <v>3300000</v>
      </c>
      <c r="G79" s="347">
        <v>3300000</v>
      </c>
      <c r="H79" s="348">
        <v>3300000</v>
      </c>
      <c r="I79" s="345">
        <v>0</v>
      </c>
    </row>
    <row r="80" spans="1:17" s="19" customFormat="1" ht="36" customHeight="1" x14ac:dyDescent="0.3">
      <c r="A80" s="48"/>
      <c r="B80" s="68"/>
      <c r="C80" s="68"/>
      <c r="D80" s="103"/>
      <c r="E80" s="352" t="s">
        <v>237</v>
      </c>
      <c r="F80" s="346">
        <v>1800000</v>
      </c>
      <c r="G80" s="347">
        <v>1800000</v>
      </c>
      <c r="H80" s="348">
        <v>1800000</v>
      </c>
      <c r="I80" s="345">
        <v>0</v>
      </c>
    </row>
    <row r="81" spans="1:9" s="19" customFormat="1" ht="36" customHeight="1" x14ac:dyDescent="0.3">
      <c r="A81" s="48"/>
      <c r="B81" s="68"/>
      <c r="C81" s="68"/>
      <c r="D81" s="103"/>
      <c r="E81" s="352" t="s">
        <v>238</v>
      </c>
      <c r="F81" s="346">
        <v>1030000</v>
      </c>
      <c r="G81" s="347">
        <v>1030000</v>
      </c>
      <c r="H81" s="348">
        <v>1030000</v>
      </c>
      <c r="I81" s="345">
        <v>0</v>
      </c>
    </row>
    <row r="82" spans="1:9" s="19" customFormat="1" ht="36" customHeight="1" x14ac:dyDescent="0.3">
      <c r="A82" s="48"/>
      <c r="B82" s="68"/>
      <c r="C82" s="98"/>
      <c r="D82" s="103"/>
      <c r="E82" s="352" t="s">
        <v>239</v>
      </c>
      <c r="F82" s="346">
        <v>1860000</v>
      </c>
      <c r="G82" s="347">
        <v>1860000</v>
      </c>
      <c r="H82" s="348">
        <v>1860000</v>
      </c>
      <c r="I82" s="345">
        <v>0</v>
      </c>
    </row>
    <row r="83" spans="1:9" s="19" customFormat="1" ht="36" customHeight="1" x14ac:dyDescent="0.3">
      <c r="A83" s="48"/>
      <c r="B83" s="68"/>
      <c r="C83" s="98"/>
      <c r="D83" s="103"/>
      <c r="E83" s="352" t="s">
        <v>240</v>
      </c>
      <c r="F83" s="346">
        <v>2480000</v>
      </c>
      <c r="G83" s="347">
        <v>2480000</v>
      </c>
      <c r="H83" s="348">
        <v>2480000</v>
      </c>
      <c r="I83" s="345">
        <v>0</v>
      </c>
    </row>
    <row r="84" spans="1:9" s="19" customFormat="1" ht="36" customHeight="1" x14ac:dyDescent="0.3">
      <c r="A84" s="48"/>
      <c r="B84" s="68"/>
      <c r="C84" s="98"/>
      <c r="D84" s="103"/>
      <c r="E84" s="352" t="s">
        <v>241</v>
      </c>
      <c r="F84" s="346">
        <v>2300000</v>
      </c>
      <c r="G84" s="347">
        <v>2300000</v>
      </c>
      <c r="H84" s="348">
        <v>2300000</v>
      </c>
      <c r="I84" s="345">
        <v>0</v>
      </c>
    </row>
    <row r="85" spans="1:9" s="19" customFormat="1" ht="36" customHeight="1" x14ac:dyDescent="0.3">
      <c r="A85" s="48"/>
      <c r="B85" s="68"/>
      <c r="C85" s="98"/>
      <c r="D85" s="103"/>
      <c r="E85" s="352" t="s">
        <v>242</v>
      </c>
      <c r="F85" s="346">
        <v>1540000</v>
      </c>
      <c r="G85" s="347">
        <v>1540000</v>
      </c>
      <c r="H85" s="348">
        <v>1540000</v>
      </c>
      <c r="I85" s="345">
        <v>0</v>
      </c>
    </row>
    <row r="86" spans="1:9" s="19" customFormat="1" ht="36" customHeight="1" x14ac:dyDescent="0.3">
      <c r="A86" s="48"/>
      <c r="B86" s="68"/>
      <c r="C86" s="98"/>
      <c r="D86" s="103"/>
      <c r="E86" s="352" t="s">
        <v>243</v>
      </c>
      <c r="F86" s="346">
        <v>1620000</v>
      </c>
      <c r="G86" s="347">
        <v>1620000</v>
      </c>
      <c r="H86" s="348">
        <v>1620000</v>
      </c>
      <c r="I86" s="345">
        <v>0</v>
      </c>
    </row>
    <row r="87" spans="1:9" s="19" customFormat="1" ht="36" customHeight="1" x14ac:dyDescent="0.3">
      <c r="A87" s="48"/>
      <c r="B87" s="68"/>
      <c r="C87" s="98"/>
      <c r="D87" s="103"/>
      <c r="E87" s="352" t="s">
        <v>244</v>
      </c>
      <c r="F87" s="346">
        <v>3250000</v>
      </c>
      <c r="G87" s="347">
        <v>3250000</v>
      </c>
      <c r="H87" s="348">
        <v>3170000</v>
      </c>
      <c r="I87" s="345">
        <v>80000</v>
      </c>
    </row>
    <row r="88" spans="1:9" s="19" customFormat="1" ht="36" customHeight="1" x14ac:dyDescent="0.3">
      <c r="A88" s="48"/>
      <c r="B88" s="68"/>
      <c r="C88" s="98"/>
      <c r="D88" s="103"/>
      <c r="E88" s="352" t="s">
        <v>245</v>
      </c>
      <c r="F88" s="346">
        <v>1780000</v>
      </c>
      <c r="G88" s="347">
        <v>1130000</v>
      </c>
      <c r="H88" s="348">
        <v>1130000</v>
      </c>
      <c r="I88" s="345">
        <v>0</v>
      </c>
    </row>
    <row r="89" spans="1:9" s="19" customFormat="1" ht="36" customHeight="1" x14ac:dyDescent="0.3">
      <c r="A89" s="48"/>
      <c r="B89" s="68"/>
      <c r="C89" s="98"/>
      <c r="D89" s="103"/>
      <c r="E89" s="353" t="s">
        <v>246</v>
      </c>
      <c r="F89" s="349">
        <v>3500000</v>
      </c>
      <c r="G89" s="350">
        <v>3500000</v>
      </c>
      <c r="H89" s="351">
        <v>2942000</v>
      </c>
      <c r="I89" s="345">
        <v>558000</v>
      </c>
    </row>
    <row r="90" spans="1:9" s="19" customFormat="1" ht="36" customHeight="1" x14ac:dyDescent="0.3">
      <c r="A90" s="48"/>
      <c r="B90" s="68"/>
      <c r="C90" s="98"/>
      <c r="D90" s="103"/>
      <c r="E90" s="352" t="s">
        <v>247</v>
      </c>
      <c r="F90" s="346">
        <v>1330000</v>
      </c>
      <c r="G90" s="347">
        <v>1330000</v>
      </c>
      <c r="H90" s="348">
        <v>1330000</v>
      </c>
      <c r="I90" s="345">
        <v>0</v>
      </c>
    </row>
    <row r="91" spans="1:9" s="19" customFormat="1" ht="36" customHeight="1" x14ac:dyDescent="0.3">
      <c r="A91" s="48"/>
      <c r="B91" s="68"/>
      <c r="C91" s="98"/>
      <c r="D91" s="103"/>
      <c r="E91" s="352" t="s">
        <v>248</v>
      </c>
      <c r="F91" s="346">
        <v>1155000</v>
      </c>
      <c r="G91" s="347">
        <v>1155000</v>
      </c>
      <c r="H91" s="456">
        <v>1146000</v>
      </c>
      <c r="I91" s="345">
        <v>9000</v>
      </c>
    </row>
    <row r="92" spans="1:9" s="19" customFormat="1" ht="36" customHeight="1" x14ac:dyDescent="0.3">
      <c r="A92" s="48"/>
      <c r="B92" s="68"/>
      <c r="C92" s="98"/>
      <c r="D92" s="103"/>
      <c r="E92" s="352" t="s">
        <v>249</v>
      </c>
      <c r="F92" s="346">
        <v>1560000</v>
      </c>
      <c r="G92" s="347">
        <v>1560000</v>
      </c>
      <c r="H92" s="348">
        <v>1560000</v>
      </c>
      <c r="I92" s="345">
        <v>0</v>
      </c>
    </row>
    <row r="93" spans="1:9" s="19" customFormat="1" ht="36" customHeight="1" x14ac:dyDescent="0.3">
      <c r="A93" s="48"/>
      <c r="B93" s="68"/>
      <c r="C93" s="98"/>
      <c r="D93" s="103"/>
      <c r="E93" s="352" t="s">
        <v>250</v>
      </c>
      <c r="F93" s="346">
        <v>2320000</v>
      </c>
      <c r="G93" s="347">
        <v>2320000</v>
      </c>
      <c r="H93" s="348">
        <v>2320000</v>
      </c>
      <c r="I93" s="345">
        <v>0</v>
      </c>
    </row>
    <row r="94" spans="1:9" s="19" customFormat="1" ht="36" customHeight="1" x14ac:dyDescent="0.3">
      <c r="A94" s="48"/>
      <c r="B94" s="68"/>
      <c r="C94" s="98"/>
      <c r="D94" s="103"/>
      <c r="E94" s="352" t="s">
        <v>251</v>
      </c>
      <c r="F94" s="346">
        <v>3060000</v>
      </c>
      <c r="G94" s="347">
        <v>3060000</v>
      </c>
      <c r="H94" s="348">
        <v>3060000</v>
      </c>
      <c r="I94" s="345">
        <v>0</v>
      </c>
    </row>
    <row r="95" spans="1:9" s="19" customFormat="1" ht="36" customHeight="1" x14ac:dyDescent="0.3">
      <c r="A95" s="48"/>
      <c r="B95" s="68"/>
      <c r="C95" s="98"/>
      <c r="D95" s="101"/>
      <c r="E95" s="352" t="s">
        <v>252</v>
      </c>
      <c r="F95" s="346">
        <v>2400000</v>
      </c>
      <c r="G95" s="347">
        <v>2280000</v>
      </c>
      <c r="H95" s="348">
        <v>2280000</v>
      </c>
      <c r="I95" s="345">
        <v>0</v>
      </c>
    </row>
    <row r="96" spans="1:9" s="19" customFormat="1" ht="36" customHeight="1" x14ac:dyDescent="0.3">
      <c r="A96" s="48"/>
      <c r="B96" s="68"/>
      <c r="C96" s="98"/>
      <c r="D96" s="103"/>
      <c r="E96" s="352" t="s">
        <v>253</v>
      </c>
      <c r="F96" s="346">
        <v>2530000</v>
      </c>
      <c r="G96" s="347">
        <v>2380000</v>
      </c>
      <c r="H96" s="347">
        <v>2380000</v>
      </c>
      <c r="I96" s="345">
        <v>0</v>
      </c>
    </row>
    <row r="97" spans="1:17" s="19" customFormat="1" ht="36" customHeight="1" x14ac:dyDescent="0.3">
      <c r="A97" s="48"/>
      <c r="B97" s="68"/>
      <c r="C97" s="98"/>
      <c r="D97" s="101"/>
      <c r="E97" s="352" t="s">
        <v>254</v>
      </c>
      <c r="F97" s="346">
        <v>1308000</v>
      </c>
      <c r="G97" s="347">
        <v>1200000</v>
      </c>
      <c r="H97" s="347">
        <v>1200000</v>
      </c>
      <c r="I97" s="345">
        <v>0</v>
      </c>
    </row>
    <row r="98" spans="1:17" s="19" customFormat="1" ht="36" customHeight="1" x14ac:dyDescent="0.3">
      <c r="A98" s="48"/>
      <c r="B98" s="68"/>
      <c r="C98" s="98"/>
      <c r="D98" s="101"/>
      <c r="E98" s="352" t="s">
        <v>255</v>
      </c>
      <c r="F98" s="346">
        <v>1800000</v>
      </c>
      <c r="G98" s="347">
        <v>1412000</v>
      </c>
      <c r="H98" s="347">
        <v>1412000</v>
      </c>
      <c r="I98" s="345">
        <v>0</v>
      </c>
    </row>
    <row r="99" spans="1:17" s="19" customFormat="1" ht="36" customHeight="1" x14ac:dyDescent="0.3">
      <c r="A99" s="48"/>
      <c r="B99" s="68"/>
      <c r="C99" s="98"/>
      <c r="D99" s="101"/>
      <c r="E99" s="352" t="s">
        <v>256</v>
      </c>
      <c r="F99" s="346">
        <v>2970000</v>
      </c>
      <c r="G99" s="347">
        <v>2970000</v>
      </c>
      <c r="H99" s="347">
        <v>2970000</v>
      </c>
      <c r="I99" s="345">
        <v>0</v>
      </c>
    </row>
    <row r="100" spans="1:17" s="19" customFormat="1" ht="36" customHeight="1" x14ac:dyDescent="0.3">
      <c r="A100" s="48"/>
      <c r="B100" s="68"/>
      <c r="C100" s="98"/>
      <c r="D100" s="101"/>
      <c r="E100" s="352" t="s">
        <v>257</v>
      </c>
      <c r="F100" s="346">
        <v>2710000</v>
      </c>
      <c r="G100" s="347">
        <v>2700000</v>
      </c>
      <c r="H100" s="348">
        <v>2700000</v>
      </c>
      <c r="I100" s="345">
        <v>0</v>
      </c>
    </row>
    <row r="101" spans="1:17" s="19" customFormat="1" ht="36" customHeight="1" x14ac:dyDescent="0.3">
      <c r="A101" s="48"/>
      <c r="B101" s="68"/>
      <c r="C101" s="98"/>
      <c r="D101" s="101"/>
      <c r="E101" s="352" t="s">
        <v>258</v>
      </c>
      <c r="F101" s="346">
        <v>1700000</v>
      </c>
      <c r="G101" s="347">
        <v>1700000</v>
      </c>
      <c r="H101" s="347">
        <v>0</v>
      </c>
      <c r="I101" s="345">
        <v>1700000</v>
      </c>
    </row>
    <row r="102" spans="1:17" s="19" customFormat="1" ht="36" customHeight="1" x14ac:dyDescent="0.3">
      <c r="A102" s="48"/>
      <c r="B102" s="68"/>
      <c r="C102" s="98"/>
      <c r="D102" s="101"/>
      <c r="E102" s="352" t="s">
        <v>259</v>
      </c>
      <c r="F102" s="346">
        <v>1308000</v>
      </c>
      <c r="G102" s="346">
        <v>1308000</v>
      </c>
      <c r="H102" s="347">
        <v>0</v>
      </c>
      <c r="I102" s="345">
        <v>1308000</v>
      </c>
      <c r="L102" s="20"/>
      <c r="M102" s="20"/>
      <c r="N102" s="20"/>
      <c r="O102" s="20"/>
      <c r="P102" s="20"/>
      <c r="Q102" s="20"/>
    </row>
    <row r="103" spans="1:17" s="19" customFormat="1" ht="36" customHeight="1" x14ac:dyDescent="0.3">
      <c r="A103" s="48"/>
      <c r="B103" s="68"/>
      <c r="C103" s="98"/>
      <c r="D103" s="101"/>
      <c r="E103" s="352" t="s">
        <v>260</v>
      </c>
      <c r="F103" s="346">
        <v>1320000</v>
      </c>
      <c r="G103" s="346">
        <v>1320000</v>
      </c>
      <c r="H103" s="347">
        <v>0</v>
      </c>
      <c r="I103" s="345">
        <v>1320000</v>
      </c>
    </row>
    <row r="104" spans="1:17" s="20" customFormat="1" ht="36" customHeight="1" x14ac:dyDescent="0.3">
      <c r="A104" s="104"/>
      <c r="B104" s="105"/>
      <c r="C104" s="105"/>
      <c r="D104" s="90"/>
      <c r="E104" s="352" t="s">
        <v>261</v>
      </c>
      <c r="F104" s="346">
        <v>1640000</v>
      </c>
      <c r="G104" s="347">
        <v>1640000</v>
      </c>
      <c r="H104" s="347">
        <v>0</v>
      </c>
      <c r="I104" s="345">
        <v>1640000</v>
      </c>
      <c r="L104" s="19"/>
      <c r="M104" s="19"/>
      <c r="N104" s="19"/>
      <c r="O104" s="19"/>
      <c r="P104" s="19"/>
      <c r="Q104" s="19"/>
    </row>
    <row r="105" spans="1:17" s="19" customFormat="1" ht="36" customHeight="1" x14ac:dyDescent="0.3">
      <c r="A105" s="48"/>
      <c r="B105" s="68"/>
      <c r="C105" s="98"/>
      <c r="D105" s="101"/>
      <c r="E105" s="352" t="s">
        <v>262</v>
      </c>
      <c r="F105" s="346">
        <v>1660000</v>
      </c>
      <c r="G105" s="347">
        <v>1660000</v>
      </c>
      <c r="H105" s="347">
        <v>0</v>
      </c>
      <c r="I105" s="345">
        <v>1660000</v>
      </c>
    </row>
    <row r="106" spans="1:17" s="19" customFormat="1" ht="36" customHeight="1" x14ac:dyDescent="0.3">
      <c r="A106" s="48"/>
      <c r="B106" s="68"/>
      <c r="C106" s="98"/>
      <c r="D106" s="101"/>
      <c r="E106" s="352" t="s">
        <v>263</v>
      </c>
      <c r="F106" s="346">
        <v>2000000</v>
      </c>
      <c r="G106" s="347">
        <v>2000000</v>
      </c>
      <c r="H106" s="347">
        <v>0</v>
      </c>
      <c r="I106" s="345">
        <v>2000000</v>
      </c>
      <c r="L106" s="21"/>
      <c r="M106" s="21"/>
      <c r="N106" s="21"/>
      <c r="O106" s="21"/>
      <c r="P106" s="21"/>
      <c r="Q106" s="21"/>
    </row>
    <row r="107" spans="1:17" s="19" customFormat="1" ht="36" customHeight="1" x14ac:dyDescent="0.3">
      <c r="A107" s="48"/>
      <c r="B107" s="68"/>
      <c r="C107" s="98"/>
      <c r="D107" s="101"/>
      <c r="E107" s="352" t="s">
        <v>264</v>
      </c>
      <c r="F107" s="346">
        <v>1430000</v>
      </c>
      <c r="G107" s="347">
        <v>1430000</v>
      </c>
      <c r="H107" s="347">
        <v>0</v>
      </c>
      <c r="I107" s="345">
        <v>1430000</v>
      </c>
    </row>
    <row r="108" spans="1:17" s="21" customFormat="1" ht="36" customHeight="1" x14ac:dyDescent="0.3">
      <c r="A108" s="48"/>
      <c r="B108" s="68"/>
      <c r="C108" s="98"/>
      <c r="D108" s="101"/>
      <c r="E108" s="352" t="s">
        <v>265</v>
      </c>
      <c r="F108" s="346">
        <v>670000</v>
      </c>
      <c r="G108" s="347">
        <v>670000</v>
      </c>
      <c r="H108" s="347">
        <v>0</v>
      </c>
      <c r="I108" s="345">
        <v>670000</v>
      </c>
      <c r="L108" s="19"/>
      <c r="M108" s="19"/>
      <c r="N108" s="19"/>
      <c r="O108" s="19"/>
      <c r="P108" s="19"/>
      <c r="Q108" s="19"/>
    </row>
    <row r="109" spans="1:17" s="19" customFormat="1" ht="36" customHeight="1" x14ac:dyDescent="0.3">
      <c r="A109" s="48"/>
      <c r="B109" s="68"/>
      <c r="C109" s="98"/>
      <c r="D109" s="101"/>
      <c r="E109" s="352" t="s">
        <v>266</v>
      </c>
      <c r="F109" s="346">
        <v>2050000</v>
      </c>
      <c r="G109" s="347">
        <v>2050000</v>
      </c>
      <c r="H109" s="347">
        <v>0</v>
      </c>
      <c r="I109" s="345">
        <v>2050000</v>
      </c>
    </row>
    <row r="110" spans="1:17" s="19" customFormat="1" ht="36" customHeight="1" x14ac:dyDescent="0.3">
      <c r="A110" s="48"/>
      <c r="B110" s="68"/>
      <c r="C110" s="98"/>
      <c r="D110" s="101"/>
      <c r="E110" s="359" t="s">
        <v>267</v>
      </c>
      <c r="F110" s="354">
        <v>880000</v>
      </c>
      <c r="G110" s="355">
        <v>880000</v>
      </c>
      <c r="H110" s="356">
        <v>880000</v>
      </c>
      <c r="I110" s="357">
        <v>0</v>
      </c>
    </row>
    <row r="111" spans="1:17" s="19" customFormat="1" ht="36" customHeight="1" x14ac:dyDescent="0.3">
      <c r="A111" s="48"/>
      <c r="B111" s="68"/>
      <c r="C111" s="98"/>
      <c r="D111" s="101"/>
      <c r="E111" s="359" t="s">
        <v>268</v>
      </c>
      <c r="F111" s="354">
        <v>1110000</v>
      </c>
      <c r="G111" s="355">
        <v>1110000</v>
      </c>
      <c r="H111" s="356">
        <v>1110000</v>
      </c>
      <c r="I111" s="358">
        <v>0</v>
      </c>
    </row>
    <row r="112" spans="1:17" s="19" customFormat="1" ht="36" customHeight="1" x14ac:dyDescent="0.3">
      <c r="A112" s="48"/>
      <c r="B112" s="68"/>
      <c r="C112" s="98"/>
      <c r="D112" s="101"/>
      <c r="E112" s="359" t="s">
        <v>269</v>
      </c>
      <c r="F112" s="354">
        <v>1840000</v>
      </c>
      <c r="G112" s="355">
        <v>1840000</v>
      </c>
      <c r="H112" s="356">
        <v>1840000</v>
      </c>
      <c r="I112" s="358">
        <v>0</v>
      </c>
    </row>
    <row r="113" spans="1:17" s="19" customFormat="1" ht="36" customHeight="1" x14ac:dyDescent="0.3">
      <c r="A113" s="48"/>
      <c r="B113" s="68"/>
      <c r="C113" s="98"/>
      <c r="D113" s="101"/>
      <c r="E113" s="359" t="s">
        <v>270</v>
      </c>
      <c r="F113" s="354">
        <v>1340000</v>
      </c>
      <c r="G113" s="355">
        <v>1340000</v>
      </c>
      <c r="H113" s="356">
        <v>1340000</v>
      </c>
      <c r="I113" s="358">
        <v>0</v>
      </c>
    </row>
    <row r="114" spans="1:17" s="19" customFormat="1" ht="36" customHeight="1" x14ac:dyDescent="0.3">
      <c r="A114" s="48"/>
      <c r="B114" s="68"/>
      <c r="C114" s="98"/>
      <c r="D114" s="101"/>
      <c r="E114" s="359" t="s">
        <v>271</v>
      </c>
      <c r="F114" s="354">
        <v>1440000</v>
      </c>
      <c r="G114" s="355">
        <v>1440000</v>
      </c>
      <c r="H114" s="356">
        <v>1440000</v>
      </c>
      <c r="I114" s="358">
        <v>0</v>
      </c>
    </row>
    <row r="115" spans="1:17" s="19" customFormat="1" ht="36" customHeight="1" x14ac:dyDescent="0.3">
      <c r="A115" s="48"/>
      <c r="B115" s="68"/>
      <c r="C115" s="98"/>
      <c r="D115" s="101"/>
      <c r="E115" s="359" t="s">
        <v>272</v>
      </c>
      <c r="F115" s="354">
        <v>1380000</v>
      </c>
      <c r="G115" s="355">
        <v>1380000</v>
      </c>
      <c r="H115" s="356">
        <v>1380000</v>
      </c>
      <c r="I115" s="358">
        <v>0</v>
      </c>
      <c r="L115" s="163"/>
      <c r="M115" s="163"/>
      <c r="N115" s="163"/>
      <c r="O115" s="163"/>
      <c r="P115" s="163"/>
      <c r="Q115" s="163"/>
    </row>
    <row r="116" spans="1:17" s="19" customFormat="1" ht="36" customHeight="1" x14ac:dyDescent="0.3">
      <c r="A116" s="48"/>
      <c r="B116" s="68"/>
      <c r="C116" s="98"/>
      <c r="D116" s="101"/>
      <c r="E116" s="359" t="s">
        <v>273</v>
      </c>
      <c r="F116" s="354">
        <v>1380000</v>
      </c>
      <c r="G116" s="355">
        <v>1380000</v>
      </c>
      <c r="H116" s="356">
        <v>1380000</v>
      </c>
      <c r="I116" s="358">
        <v>0</v>
      </c>
      <c r="L116" s="208"/>
      <c r="M116" s="208"/>
      <c r="N116" s="208"/>
      <c r="O116" s="208"/>
      <c r="P116" s="208"/>
      <c r="Q116" s="208"/>
    </row>
    <row r="117" spans="1:17" s="208" customFormat="1" ht="36" customHeight="1" x14ac:dyDescent="0.3">
      <c r="A117" s="48"/>
      <c r="B117" s="98"/>
      <c r="C117" s="98"/>
      <c r="D117" s="103"/>
      <c r="E117" s="359" t="s">
        <v>274</v>
      </c>
      <c r="F117" s="354">
        <v>1600000</v>
      </c>
      <c r="G117" s="355">
        <v>1600000</v>
      </c>
      <c r="H117" s="356">
        <v>1600000</v>
      </c>
      <c r="I117" s="358">
        <v>0</v>
      </c>
    </row>
    <row r="118" spans="1:17" s="208" customFormat="1" ht="36" customHeight="1" x14ac:dyDescent="0.3">
      <c r="A118" s="48"/>
      <c r="B118" s="98"/>
      <c r="C118" s="98"/>
      <c r="D118" s="103"/>
      <c r="E118" s="359" t="s">
        <v>275</v>
      </c>
      <c r="F118" s="354">
        <v>810000</v>
      </c>
      <c r="G118" s="355">
        <v>306000</v>
      </c>
      <c r="H118" s="356">
        <v>306000</v>
      </c>
      <c r="I118" s="358">
        <v>0</v>
      </c>
    </row>
    <row r="119" spans="1:17" s="208" customFormat="1" ht="36" customHeight="1" x14ac:dyDescent="0.3">
      <c r="A119" s="48"/>
      <c r="B119" s="98"/>
      <c r="C119" s="98"/>
      <c r="D119" s="103"/>
      <c r="E119" s="359" t="s">
        <v>276</v>
      </c>
      <c r="F119" s="354">
        <v>1770000</v>
      </c>
      <c r="G119" s="355">
        <v>1770000</v>
      </c>
      <c r="H119" s="356">
        <v>1770000</v>
      </c>
      <c r="I119" s="358">
        <v>0</v>
      </c>
    </row>
    <row r="120" spans="1:17" s="208" customFormat="1" ht="36" customHeight="1" x14ac:dyDescent="0.3">
      <c r="A120" s="48"/>
      <c r="B120" s="98"/>
      <c r="C120" s="98"/>
      <c r="D120" s="103"/>
      <c r="E120" s="359" t="s">
        <v>277</v>
      </c>
      <c r="F120" s="354">
        <v>1770000</v>
      </c>
      <c r="G120" s="355">
        <v>1770000</v>
      </c>
      <c r="H120" s="356">
        <v>1770000</v>
      </c>
      <c r="I120" s="358">
        <v>0</v>
      </c>
    </row>
    <row r="121" spans="1:17" s="208" customFormat="1" ht="36" customHeight="1" x14ac:dyDescent="0.3">
      <c r="A121" s="48"/>
      <c r="B121" s="98"/>
      <c r="C121" s="98"/>
      <c r="D121" s="103"/>
      <c r="E121" s="359" t="s">
        <v>278</v>
      </c>
      <c r="F121" s="354">
        <v>1770000</v>
      </c>
      <c r="G121" s="355">
        <v>1770000</v>
      </c>
      <c r="H121" s="356">
        <v>1770000</v>
      </c>
      <c r="I121" s="358">
        <v>0</v>
      </c>
    </row>
    <row r="122" spans="1:17" s="208" customFormat="1" ht="36" customHeight="1" x14ac:dyDescent="0.3">
      <c r="A122" s="48"/>
      <c r="B122" s="98"/>
      <c r="C122" s="98"/>
      <c r="D122" s="103"/>
      <c r="E122" s="359" t="s">
        <v>279</v>
      </c>
      <c r="F122" s="354">
        <v>1770000</v>
      </c>
      <c r="G122" s="355">
        <v>1770000</v>
      </c>
      <c r="H122" s="356">
        <v>1770000</v>
      </c>
      <c r="I122" s="358">
        <v>0</v>
      </c>
    </row>
    <row r="123" spans="1:17" s="208" customFormat="1" ht="36" customHeight="1" x14ac:dyDescent="0.3">
      <c r="A123" s="48"/>
      <c r="B123" s="98"/>
      <c r="C123" s="98"/>
      <c r="D123" s="103"/>
      <c r="E123" s="359" t="s">
        <v>280</v>
      </c>
      <c r="F123" s="354">
        <v>1560000</v>
      </c>
      <c r="G123" s="355">
        <v>1530000</v>
      </c>
      <c r="H123" s="356">
        <v>1530000</v>
      </c>
      <c r="I123" s="358">
        <v>0</v>
      </c>
    </row>
    <row r="124" spans="1:17" s="208" customFormat="1" ht="36" customHeight="1" x14ac:dyDescent="0.3">
      <c r="A124" s="48"/>
      <c r="B124" s="98"/>
      <c r="C124" s="98"/>
      <c r="D124" s="103"/>
      <c r="E124" s="359" t="s">
        <v>281</v>
      </c>
      <c r="F124" s="354">
        <v>1780000</v>
      </c>
      <c r="G124" s="355">
        <v>1780000</v>
      </c>
      <c r="H124" s="356">
        <v>1780000</v>
      </c>
      <c r="I124" s="358">
        <v>0</v>
      </c>
    </row>
    <row r="125" spans="1:17" s="208" customFormat="1" ht="36" customHeight="1" x14ac:dyDescent="0.3">
      <c r="A125" s="48"/>
      <c r="B125" s="98"/>
      <c r="C125" s="98"/>
      <c r="D125" s="103"/>
      <c r="E125" s="359" t="s">
        <v>282</v>
      </c>
      <c r="F125" s="354">
        <v>3100000</v>
      </c>
      <c r="G125" s="355">
        <v>975000</v>
      </c>
      <c r="H125" s="356">
        <v>975000</v>
      </c>
      <c r="I125" s="358">
        <v>0</v>
      </c>
    </row>
    <row r="126" spans="1:17" s="208" customFormat="1" ht="36" customHeight="1" x14ac:dyDescent="0.3">
      <c r="A126" s="48"/>
      <c r="B126" s="98"/>
      <c r="C126" s="98"/>
      <c r="D126" s="103"/>
      <c r="E126" s="359" t="s">
        <v>283</v>
      </c>
      <c r="F126" s="354">
        <v>2970000</v>
      </c>
      <c r="G126" s="355">
        <v>2970000</v>
      </c>
      <c r="H126" s="356">
        <v>2970000</v>
      </c>
      <c r="I126" s="358">
        <v>0</v>
      </c>
    </row>
    <row r="127" spans="1:17" s="208" customFormat="1" ht="36" customHeight="1" x14ac:dyDescent="0.3">
      <c r="A127" s="48"/>
      <c r="B127" s="98"/>
      <c r="C127" s="98"/>
      <c r="D127" s="103"/>
      <c r="E127" s="359" t="s">
        <v>284</v>
      </c>
      <c r="F127" s="354">
        <v>1608000</v>
      </c>
      <c r="G127" s="355">
        <v>1606000</v>
      </c>
      <c r="H127" s="356">
        <v>1606000</v>
      </c>
      <c r="I127" s="358">
        <v>0</v>
      </c>
    </row>
    <row r="128" spans="1:17" s="208" customFormat="1" ht="36" customHeight="1" x14ac:dyDescent="0.3">
      <c r="A128" s="48"/>
      <c r="B128" s="98"/>
      <c r="C128" s="98"/>
      <c r="D128" s="103"/>
      <c r="E128" s="359" t="s">
        <v>285</v>
      </c>
      <c r="F128" s="354">
        <v>1668000</v>
      </c>
      <c r="G128" s="355">
        <v>1010000</v>
      </c>
      <c r="H128" s="356">
        <v>1010000</v>
      </c>
      <c r="I128" s="358">
        <v>0</v>
      </c>
    </row>
    <row r="129" spans="1:9" s="208" customFormat="1" ht="36" customHeight="1" x14ac:dyDescent="0.3">
      <c r="A129" s="48"/>
      <c r="B129" s="98"/>
      <c r="C129" s="98"/>
      <c r="D129" s="103"/>
      <c r="E129" s="359" t="s">
        <v>286</v>
      </c>
      <c r="F129" s="354">
        <v>2660000</v>
      </c>
      <c r="G129" s="355">
        <v>1700000</v>
      </c>
      <c r="H129" s="356">
        <v>1700000</v>
      </c>
      <c r="I129" s="358">
        <v>0</v>
      </c>
    </row>
    <row r="130" spans="1:9" s="208" customFormat="1" ht="36" customHeight="1" x14ac:dyDescent="0.3">
      <c r="A130" s="48"/>
      <c r="B130" s="98"/>
      <c r="C130" s="98"/>
      <c r="D130" s="103"/>
      <c r="E130" s="359" t="s">
        <v>287</v>
      </c>
      <c r="F130" s="354">
        <v>1680000</v>
      </c>
      <c r="G130" s="355">
        <v>1680000</v>
      </c>
      <c r="H130" s="356">
        <v>1680000</v>
      </c>
      <c r="I130" s="358">
        <v>0</v>
      </c>
    </row>
    <row r="131" spans="1:9" s="208" customFormat="1" ht="36" customHeight="1" x14ac:dyDescent="0.3">
      <c r="A131" s="48"/>
      <c r="B131" s="98"/>
      <c r="C131" s="98"/>
      <c r="D131" s="103"/>
      <c r="E131" s="359" t="s">
        <v>288</v>
      </c>
      <c r="F131" s="354">
        <v>2040000</v>
      </c>
      <c r="G131" s="355">
        <v>1990000</v>
      </c>
      <c r="H131" s="356">
        <v>1990000</v>
      </c>
      <c r="I131" s="358">
        <v>0</v>
      </c>
    </row>
    <row r="132" spans="1:9" s="208" customFormat="1" ht="36" customHeight="1" x14ac:dyDescent="0.3">
      <c r="A132" s="48"/>
      <c r="B132" s="98"/>
      <c r="C132" s="98"/>
      <c r="D132" s="103"/>
      <c r="E132" s="359" t="s">
        <v>289</v>
      </c>
      <c r="F132" s="354">
        <v>3400000</v>
      </c>
      <c r="G132" s="355">
        <v>3400000</v>
      </c>
      <c r="H132" s="356">
        <v>3379100</v>
      </c>
      <c r="I132" s="358">
        <v>20900</v>
      </c>
    </row>
    <row r="133" spans="1:9" s="208" customFormat="1" ht="36" customHeight="1" x14ac:dyDescent="0.3">
      <c r="A133" s="48"/>
      <c r="B133" s="98"/>
      <c r="C133" s="98"/>
      <c r="D133" s="103"/>
      <c r="E133" s="359" t="s">
        <v>290</v>
      </c>
      <c r="F133" s="354">
        <v>1700000</v>
      </c>
      <c r="G133" s="355">
        <v>1700000</v>
      </c>
      <c r="H133" s="356">
        <v>1000000</v>
      </c>
      <c r="I133" s="358">
        <v>700000</v>
      </c>
    </row>
    <row r="134" spans="1:9" s="208" customFormat="1" ht="36" customHeight="1" x14ac:dyDescent="0.3">
      <c r="A134" s="48"/>
      <c r="B134" s="98"/>
      <c r="C134" s="98"/>
      <c r="D134" s="103"/>
      <c r="E134" s="359" t="s">
        <v>291</v>
      </c>
      <c r="F134" s="354">
        <v>3060000</v>
      </c>
      <c r="G134" s="355">
        <v>3000000</v>
      </c>
      <c r="H134" s="355">
        <v>3000000</v>
      </c>
      <c r="I134" s="358">
        <v>0</v>
      </c>
    </row>
    <row r="135" spans="1:9" s="208" customFormat="1" ht="36" customHeight="1" x14ac:dyDescent="0.3">
      <c r="A135" s="48"/>
      <c r="B135" s="98"/>
      <c r="C135" s="98"/>
      <c r="D135" s="103"/>
      <c r="E135" s="359" t="s">
        <v>292</v>
      </c>
      <c r="F135" s="354">
        <v>1788000</v>
      </c>
      <c r="G135" s="355">
        <v>924000</v>
      </c>
      <c r="H135" s="356">
        <v>924000</v>
      </c>
      <c r="I135" s="358">
        <v>0</v>
      </c>
    </row>
    <row r="136" spans="1:9" s="208" customFormat="1" ht="36" customHeight="1" x14ac:dyDescent="0.3">
      <c r="A136" s="48"/>
      <c r="B136" s="98"/>
      <c r="C136" s="98"/>
      <c r="D136" s="103"/>
      <c r="E136" s="359" t="s">
        <v>293</v>
      </c>
      <c r="F136" s="354">
        <v>3180000</v>
      </c>
      <c r="G136" s="355">
        <v>3180000</v>
      </c>
      <c r="H136" s="356">
        <v>3150000</v>
      </c>
      <c r="I136" s="358">
        <v>30000</v>
      </c>
    </row>
    <row r="137" spans="1:9" s="208" customFormat="1" ht="36" customHeight="1" x14ac:dyDescent="0.3">
      <c r="A137" s="48"/>
      <c r="B137" s="98"/>
      <c r="C137" s="98"/>
      <c r="D137" s="103"/>
      <c r="E137" s="359" t="s">
        <v>294</v>
      </c>
      <c r="F137" s="354">
        <v>2900000</v>
      </c>
      <c r="G137" s="355">
        <v>2900000</v>
      </c>
      <c r="H137" s="356">
        <v>2900000</v>
      </c>
      <c r="I137" s="358">
        <v>0</v>
      </c>
    </row>
    <row r="138" spans="1:9" s="208" customFormat="1" ht="36" customHeight="1" x14ac:dyDescent="0.3">
      <c r="A138" s="48"/>
      <c r="B138" s="98"/>
      <c r="C138" s="98"/>
      <c r="D138" s="103"/>
      <c r="E138" s="359" t="s">
        <v>295</v>
      </c>
      <c r="F138" s="354">
        <v>1808000</v>
      </c>
      <c r="G138" s="355">
        <v>1808000</v>
      </c>
      <c r="H138" s="356">
        <v>1808000</v>
      </c>
      <c r="I138" s="358">
        <v>0</v>
      </c>
    </row>
    <row r="139" spans="1:9" s="208" customFormat="1" ht="36" customHeight="1" x14ac:dyDescent="0.3">
      <c r="A139" s="48"/>
      <c r="B139" s="98"/>
      <c r="C139" s="98"/>
      <c r="D139" s="103"/>
      <c r="E139" s="359" t="s">
        <v>296</v>
      </c>
      <c r="F139" s="354">
        <v>1528000</v>
      </c>
      <c r="G139" s="355">
        <v>390000</v>
      </c>
      <c r="H139" s="356">
        <v>390000</v>
      </c>
      <c r="I139" s="358">
        <v>0</v>
      </c>
    </row>
    <row r="140" spans="1:9" s="208" customFormat="1" ht="36" customHeight="1" x14ac:dyDescent="0.3">
      <c r="A140" s="48"/>
      <c r="B140" s="98"/>
      <c r="C140" s="98"/>
      <c r="D140" s="103"/>
      <c r="E140" s="359" t="s">
        <v>297</v>
      </c>
      <c r="F140" s="354">
        <v>584000</v>
      </c>
      <c r="G140" s="355">
        <v>584000</v>
      </c>
      <c r="H140" s="356">
        <v>584000</v>
      </c>
      <c r="I140" s="358">
        <v>0</v>
      </c>
    </row>
    <row r="141" spans="1:9" s="208" customFormat="1" ht="36" customHeight="1" x14ac:dyDescent="0.3">
      <c r="A141" s="48"/>
      <c r="B141" s="98"/>
      <c r="C141" s="98"/>
      <c r="D141" s="103"/>
      <c r="E141" s="359" t="s">
        <v>298</v>
      </c>
      <c r="F141" s="354">
        <v>1600000</v>
      </c>
      <c r="G141" s="355">
        <v>1600000</v>
      </c>
      <c r="H141" s="356">
        <v>1600000</v>
      </c>
      <c r="I141" s="358">
        <v>0</v>
      </c>
    </row>
    <row r="142" spans="1:9" s="208" customFormat="1" ht="36" customHeight="1" x14ac:dyDescent="0.3">
      <c r="A142" s="48"/>
      <c r="B142" s="98"/>
      <c r="C142" s="98"/>
      <c r="D142" s="103"/>
      <c r="E142" s="359" t="s">
        <v>299</v>
      </c>
      <c r="F142" s="354">
        <v>1500000</v>
      </c>
      <c r="G142" s="355">
        <v>1500000</v>
      </c>
      <c r="H142" s="356">
        <v>1500000</v>
      </c>
      <c r="I142" s="358">
        <v>0</v>
      </c>
    </row>
    <row r="143" spans="1:9" s="208" customFormat="1" ht="36" customHeight="1" x14ac:dyDescent="0.3">
      <c r="A143" s="48"/>
      <c r="B143" s="98"/>
      <c r="C143" s="98"/>
      <c r="D143" s="103"/>
      <c r="E143" s="359" t="s">
        <v>300</v>
      </c>
      <c r="F143" s="354">
        <v>908000</v>
      </c>
      <c r="G143" s="355">
        <v>908000</v>
      </c>
      <c r="H143" s="356">
        <v>908000</v>
      </c>
      <c r="I143" s="358">
        <v>0</v>
      </c>
    </row>
    <row r="144" spans="1:9" s="208" customFormat="1" ht="36" customHeight="1" x14ac:dyDescent="0.3">
      <c r="A144" s="48"/>
      <c r="B144" s="98"/>
      <c r="C144" s="98"/>
      <c r="D144" s="103"/>
      <c r="E144" s="359" t="s">
        <v>301</v>
      </c>
      <c r="F144" s="354">
        <v>900000</v>
      </c>
      <c r="G144" s="355">
        <v>900000</v>
      </c>
      <c r="H144" s="356">
        <v>900000</v>
      </c>
      <c r="I144" s="358">
        <v>0</v>
      </c>
    </row>
    <row r="145" spans="1:17" s="208" customFormat="1" ht="36" customHeight="1" x14ac:dyDescent="0.3">
      <c r="A145" s="48"/>
      <c r="B145" s="98"/>
      <c r="C145" s="98"/>
      <c r="D145" s="103"/>
      <c r="E145" s="359" t="s">
        <v>302</v>
      </c>
      <c r="F145" s="354">
        <v>1430000</v>
      </c>
      <c r="G145" s="355">
        <v>1430000</v>
      </c>
      <c r="H145" s="356">
        <v>0</v>
      </c>
      <c r="I145" s="358">
        <v>1430000</v>
      </c>
    </row>
    <row r="146" spans="1:17" s="208" customFormat="1" ht="36" customHeight="1" x14ac:dyDescent="0.3">
      <c r="A146" s="48"/>
      <c r="B146" s="98"/>
      <c r="C146" s="98"/>
      <c r="D146" s="103"/>
      <c r="E146" s="359" t="s">
        <v>303</v>
      </c>
      <c r="F146" s="354">
        <v>1540000</v>
      </c>
      <c r="G146" s="355">
        <v>1540000</v>
      </c>
      <c r="H146" s="356">
        <v>0</v>
      </c>
      <c r="I146" s="358">
        <v>1540000</v>
      </c>
    </row>
    <row r="147" spans="1:17" s="208" customFormat="1" ht="36" customHeight="1" x14ac:dyDescent="0.3">
      <c r="A147" s="48"/>
      <c r="B147" s="98"/>
      <c r="C147" s="98"/>
      <c r="D147" s="103"/>
      <c r="E147" s="361" t="s">
        <v>304</v>
      </c>
      <c r="F147" s="360">
        <v>2500000</v>
      </c>
      <c r="G147" s="360">
        <v>2500000</v>
      </c>
      <c r="H147" s="356">
        <v>0</v>
      </c>
      <c r="I147" s="358">
        <v>2500000</v>
      </c>
    </row>
    <row r="148" spans="1:17" s="208" customFormat="1" ht="36" customHeight="1" x14ac:dyDescent="0.3">
      <c r="A148" s="48"/>
      <c r="B148" s="98"/>
      <c r="C148" s="98"/>
      <c r="D148" s="103"/>
      <c r="E148" s="361" t="s">
        <v>305</v>
      </c>
      <c r="F148" s="360">
        <v>640000</v>
      </c>
      <c r="G148" s="360">
        <v>640000</v>
      </c>
      <c r="H148" s="356">
        <v>0</v>
      </c>
      <c r="I148" s="358">
        <v>640000</v>
      </c>
    </row>
    <row r="149" spans="1:17" s="208" customFormat="1" ht="36" customHeight="1" x14ac:dyDescent="0.3">
      <c r="A149" s="48"/>
      <c r="B149" s="98"/>
      <c r="C149" s="98"/>
      <c r="D149" s="103"/>
      <c r="E149" s="361" t="s">
        <v>306</v>
      </c>
      <c r="F149" s="360">
        <v>1020000</v>
      </c>
      <c r="G149" s="360">
        <v>1020000</v>
      </c>
      <c r="H149" s="356">
        <v>0</v>
      </c>
      <c r="I149" s="358">
        <v>1020000</v>
      </c>
    </row>
    <row r="150" spans="1:17" s="208" customFormat="1" ht="36" customHeight="1" x14ac:dyDescent="0.3">
      <c r="A150" s="48"/>
      <c r="B150" s="98"/>
      <c r="C150" s="98"/>
      <c r="D150" s="103"/>
      <c r="E150" s="361" t="s">
        <v>307</v>
      </c>
      <c r="F150" s="360">
        <v>1020000</v>
      </c>
      <c r="G150" s="360">
        <v>1020000</v>
      </c>
      <c r="H150" s="356">
        <v>0</v>
      </c>
      <c r="I150" s="358">
        <v>1020000</v>
      </c>
    </row>
    <row r="151" spans="1:17" s="208" customFormat="1" ht="36" customHeight="1" x14ac:dyDescent="0.3">
      <c r="A151" s="48"/>
      <c r="B151" s="98"/>
      <c r="C151" s="98"/>
      <c r="D151" s="103"/>
      <c r="E151" s="361" t="s">
        <v>308</v>
      </c>
      <c r="F151" s="360">
        <v>1020000</v>
      </c>
      <c r="G151" s="360">
        <v>1020000</v>
      </c>
      <c r="H151" s="356">
        <v>0</v>
      </c>
      <c r="I151" s="358">
        <v>1020000</v>
      </c>
    </row>
    <row r="152" spans="1:17" s="208" customFormat="1" ht="36" customHeight="1" x14ac:dyDescent="0.3">
      <c r="A152" s="48"/>
      <c r="B152" s="98"/>
      <c r="C152" s="98"/>
      <c r="D152" s="103"/>
      <c r="E152" s="361" t="s">
        <v>309</v>
      </c>
      <c r="F152" s="362">
        <v>1850000</v>
      </c>
      <c r="G152" s="362">
        <v>1850000</v>
      </c>
      <c r="H152" s="356">
        <v>0</v>
      </c>
      <c r="I152" s="358">
        <v>1850000</v>
      </c>
    </row>
    <row r="153" spans="1:17" s="208" customFormat="1" ht="36" customHeight="1" x14ac:dyDescent="0.3">
      <c r="A153" s="48"/>
      <c r="B153" s="98"/>
      <c r="C153" s="98"/>
      <c r="D153" s="103"/>
      <c r="E153" s="361" t="s">
        <v>310</v>
      </c>
      <c r="F153" s="362">
        <v>1540000</v>
      </c>
      <c r="G153" s="362">
        <v>1540000</v>
      </c>
      <c r="H153" s="356">
        <v>0</v>
      </c>
      <c r="I153" s="358">
        <v>1540000</v>
      </c>
    </row>
    <row r="154" spans="1:17" s="208" customFormat="1" ht="36" customHeight="1" x14ac:dyDescent="0.3">
      <c r="A154" s="48"/>
      <c r="B154" s="98"/>
      <c r="C154" s="98"/>
      <c r="D154" s="103"/>
      <c r="E154" s="361" t="s">
        <v>311</v>
      </c>
      <c r="F154" s="362">
        <v>2170000</v>
      </c>
      <c r="G154" s="362">
        <v>2170000</v>
      </c>
      <c r="H154" s="356">
        <v>0</v>
      </c>
      <c r="I154" s="358">
        <v>2170000</v>
      </c>
    </row>
    <row r="155" spans="1:17" s="208" customFormat="1" ht="36" customHeight="1" x14ac:dyDescent="0.3">
      <c r="A155" s="48"/>
      <c r="B155" s="98"/>
      <c r="C155" s="98"/>
      <c r="D155" s="103"/>
      <c r="E155" s="361" t="s">
        <v>312</v>
      </c>
      <c r="F155" s="362">
        <v>1540000</v>
      </c>
      <c r="G155" s="362">
        <v>1540000</v>
      </c>
      <c r="H155" s="356">
        <v>0</v>
      </c>
      <c r="I155" s="358">
        <v>1540000</v>
      </c>
    </row>
    <row r="156" spans="1:17" s="208" customFormat="1" ht="36" customHeight="1" x14ac:dyDescent="0.3">
      <c r="A156" s="48"/>
      <c r="B156" s="98"/>
      <c r="C156" s="98"/>
      <c r="D156" s="103"/>
      <c r="E156" s="361" t="s">
        <v>313</v>
      </c>
      <c r="F156" s="362">
        <v>1290000</v>
      </c>
      <c r="G156" s="362">
        <v>1290000</v>
      </c>
      <c r="H156" s="356">
        <v>0</v>
      </c>
      <c r="I156" s="358">
        <v>1290000</v>
      </c>
    </row>
    <row r="157" spans="1:17" s="24" customFormat="1" ht="36" customHeight="1" x14ac:dyDescent="0.3">
      <c r="A157" s="48"/>
      <c r="B157" s="68"/>
      <c r="C157" s="98"/>
      <c r="D157" s="495" t="s">
        <v>53</v>
      </c>
      <c r="E157" s="496"/>
      <c r="F157" s="164">
        <f>SUM(F158:F167)</f>
        <v>12768000</v>
      </c>
      <c r="G157" s="164">
        <f>SUM(G158:G167)</f>
        <v>12768000</v>
      </c>
      <c r="H157" s="164">
        <f>SUM(H158:H167)</f>
        <v>11012000</v>
      </c>
      <c r="I157" s="52">
        <f t="shared" ref="I157" si="15">G157-H157</f>
        <v>1756000</v>
      </c>
      <c r="L157" s="205"/>
      <c r="M157" s="205"/>
      <c r="N157" s="205"/>
      <c r="O157" s="205"/>
      <c r="P157" s="205"/>
      <c r="Q157" s="205"/>
    </row>
    <row r="158" spans="1:17" s="205" customFormat="1" ht="36" customHeight="1" x14ac:dyDescent="0.3">
      <c r="A158" s="48"/>
      <c r="B158" s="98"/>
      <c r="C158" s="98"/>
      <c r="D158" s="106"/>
      <c r="E158" s="448" t="s">
        <v>314</v>
      </c>
      <c r="F158" s="446">
        <v>5020000</v>
      </c>
      <c r="G158" s="446">
        <v>5020000</v>
      </c>
      <c r="H158" s="444">
        <v>5020000</v>
      </c>
      <c r="I158" s="447">
        <v>0</v>
      </c>
    </row>
    <row r="159" spans="1:17" s="205" customFormat="1" ht="36" customHeight="1" x14ac:dyDescent="0.3">
      <c r="A159" s="48"/>
      <c r="B159" s="98"/>
      <c r="C159" s="98"/>
      <c r="D159" s="106"/>
      <c r="E159" s="448" t="s">
        <v>315</v>
      </c>
      <c r="F159" s="446">
        <v>1334000</v>
      </c>
      <c r="G159" s="446">
        <v>1334000</v>
      </c>
      <c r="H159" s="444">
        <v>1334000</v>
      </c>
      <c r="I159" s="445">
        <v>0</v>
      </c>
    </row>
    <row r="160" spans="1:17" s="205" customFormat="1" ht="36" customHeight="1" x14ac:dyDescent="0.3">
      <c r="A160" s="48"/>
      <c r="B160" s="98"/>
      <c r="C160" s="98"/>
      <c r="D160" s="106"/>
      <c r="E160" s="448" t="s">
        <v>316</v>
      </c>
      <c r="F160" s="446">
        <v>1904000</v>
      </c>
      <c r="G160" s="446">
        <v>1904000</v>
      </c>
      <c r="H160" s="444">
        <v>1904000</v>
      </c>
      <c r="I160" s="445">
        <v>0</v>
      </c>
    </row>
    <row r="161" spans="1:9" s="205" customFormat="1" ht="36" customHeight="1" x14ac:dyDescent="0.3">
      <c r="A161" s="48"/>
      <c r="B161" s="98"/>
      <c r="C161" s="98"/>
      <c r="D161" s="106"/>
      <c r="E161" s="448" t="s">
        <v>317</v>
      </c>
      <c r="F161" s="446">
        <v>1176000</v>
      </c>
      <c r="G161" s="446">
        <v>1176000</v>
      </c>
      <c r="H161" s="444">
        <v>1116000</v>
      </c>
      <c r="I161" s="445">
        <v>60000</v>
      </c>
    </row>
    <row r="162" spans="1:9" s="205" customFormat="1" ht="36" customHeight="1" x14ac:dyDescent="0.3">
      <c r="A162" s="48"/>
      <c r="B162" s="98"/>
      <c r="C162" s="98"/>
      <c r="D162" s="106"/>
      <c r="E162" s="448" t="s">
        <v>318</v>
      </c>
      <c r="F162" s="446">
        <v>432000</v>
      </c>
      <c r="G162" s="446">
        <v>432000</v>
      </c>
      <c r="H162" s="444">
        <v>582000</v>
      </c>
      <c r="I162" s="445">
        <v>-150000</v>
      </c>
    </row>
    <row r="163" spans="1:9" s="205" customFormat="1" ht="36" customHeight="1" x14ac:dyDescent="0.3">
      <c r="A163" s="48"/>
      <c r="B163" s="98"/>
      <c r="C163" s="98"/>
      <c r="D163" s="106"/>
      <c r="E163" s="448" t="s">
        <v>319</v>
      </c>
      <c r="F163" s="446">
        <v>946000</v>
      </c>
      <c r="G163" s="446">
        <v>946000</v>
      </c>
      <c r="H163" s="444">
        <v>636000</v>
      </c>
      <c r="I163" s="445">
        <v>310000</v>
      </c>
    </row>
    <row r="164" spans="1:9" s="205" customFormat="1" ht="36" customHeight="1" x14ac:dyDescent="0.3">
      <c r="A164" s="48"/>
      <c r="B164" s="98"/>
      <c r="C164" s="98"/>
      <c r="D164" s="106"/>
      <c r="E164" s="448" t="s">
        <v>320</v>
      </c>
      <c r="F164" s="442">
        <v>420000</v>
      </c>
      <c r="G164" s="442">
        <v>420000</v>
      </c>
      <c r="H164" s="443">
        <v>420000</v>
      </c>
      <c r="I164" s="445">
        <v>0</v>
      </c>
    </row>
    <row r="165" spans="1:9" s="205" customFormat="1" ht="36" customHeight="1" x14ac:dyDescent="0.3">
      <c r="A165" s="48"/>
      <c r="B165" s="98"/>
      <c r="C165" s="98"/>
      <c r="D165" s="106"/>
      <c r="E165" s="448" t="s">
        <v>321</v>
      </c>
      <c r="F165" s="446">
        <v>584000</v>
      </c>
      <c r="G165" s="446">
        <v>584000</v>
      </c>
      <c r="H165" s="444">
        <v>0</v>
      </c>
      <c r="I165" s="445">
        <v>584000</v>
      </c>
    </row>
    <row r="166" spans="1:9" s="205" customFormat="1" ht="36" customHeight="1" x14ac:dyDescent="0.3">
      <c r="A166" s="48"/>
      <c r="B166" s="98"/>
      <c r="C166" s="98"/>
      <c r="D166" s="106"/>
      <c r="E166" s="448" t="s">
        <v>322</v>
      </c>
      <c r="F166" s="446">
        <v>340000</v>
      </c>
      <c r="G166" s="446">
        <v>340000</v>
      </c>
      <c r="H166" s="444">
        <v>0</v>
      </c>
      <c r="I166" s="445">
        <v>340000</v>
      </c>
    </row>
    <row r="167" spans="1:9" s="205" customFormat="1" ht="36" customHeight="1" x14ac:dyDescent="0.3">
      <c r="A167" s="48"/>
      <c r="B167" s="98"/>
      <c r="C167" s="98"/>
      <c r="D167" s="106"/>
      <c r="E167" s="448" t="s">
        <v>323</v>
      </c>
      <c r="F167" s="442">
        <v>612000</v>
      </c>
      <c r="G167" s="442">
        <v>612000</v>
      </c>
      <c r="H167" s="443">
        <v>0</v>
      </c>
      <c r="I167" s="449">
        <v>612000</v>
      </c>
    </row>
    <row r="168" spans="1:9" x14ac:dyDescent="0.3">
      <c r="A168" s="107"/>
      <c r="B168" s="107"/>
      <c r="C168" s="107"/>
      <c r="D168" s="108"/>
      <c r="E168" s="108"/>
      <c r="F168" s="109"/>
      <c r="G168" s="109"/>
      <c r="H168" s="109"/>
      <c r="I168" s="110"/>
    </row>
    <row r="169" spans="1:9" x14ac:dyDescent="0.3">
      <c r="A169" s="107"/>
      <c r="B169" s="107"/>
      <c r="C169" s="107"/>
      <c r="D169" s="108"/>
      <c r="E169" s="108"/>
      <c r="F169" s="109"/>
      <c r="G169" s="109"/>
      <c r="H169" s="109"/>
      <c r="I169" s="110"/>
    </row>
    <row r="170" spans="1:9" x14ac:dyDescent="0.3">
      <c r="A170" s="107"/>
      <c r="B170" s="107"/>
      <c r="C170" s="107"/>
      <c r="D170" s="108"/>
      <c r="E170" s="108"/>
      <c r="F170" s="109"/>
      <c r="G170" s="109"/>
      <c r="H170" s="109"/>
      <c r="I170" s="110"/>
    </row>
    <row r="171" spans="1:9" x14ac:dyDescent="0.3">
      <c r="A171" s="107"/>
      <c r="B171" s="107"/>
      <c r="C171" s="107"/>
      <c r="D171" s="108"/>
      <c r="E171" s="108"/>
      <c r="F171" s="109"/>
      <c r="G171" s="109"/>
      <c r="H171" s="109"/>
      <c r="I171" s="110"/>
    </row>
    <row r="172" spans="1:9" x14ac:dyDescent="0.3">
      <c r="A172" s="107"/>
      <c r="B172" s="107"/>
      <c r="C172" s="107"/>
      <c r="D172" s="108"/>
      <c r="E172" s="108"/>
      <c r="F172" s="109"/>
      <c r="G172" s="109"/>
      <c r="H172" s="109"/>
      <c r="I172" s="110"/>
    </row>
    <row r="173" spans="1:9" x14ac:dyDescent="0.3">
      <c r="A173" s="107"/>
      <c r="B173" s="107"/>
      <c r="C173" s="107"/>
      <c r="D173" s="108"/>
      <c r="E173" s="108"/>
      <c r="F173" s="109"/>
      <c r="G173" s="109"/>
      <c r="H173" s="109"/>
      <c r="I173" s="110"/>
    </row>
    <row r="174" spans="1:9" x14ac:dyDescent="0.3">
      <c r="A174" s="107"/>
      <c r="B174" s="107"/>
      <c r="C174" s="107"/>
      <c r="D174" s="108"/>
      <c r="E174" s="108"/>
      <c r="F174" s="109"/>
      <c r="G174" s="109"/>
      <c r="H174" s="109"/>
      <c r="I174" s="110"/>
    </row>
    <row r="175" spans="1:9" x14ac:dyDescent="0.3">
      <c r="A175" s="1"/>
      <c r="B175" s="1"/>
      <c r="C175" s="1"/>
      <c r="E175" s="2"/>
    </row>
    <row r="176" spans="1:9" x14ac:dyDescent="0.3">
      <c r="A176" s="1"/>
      <c r="B176" s="1"/>
      <c r="C176" s="1"/>
      <c r="E176" s="2"/>
    </row>
    <row r="177" spans="1:5" x14ac:dyDescent="0.3">
      <c r="A177" s="1"/>
      <c r="B177" s="1"/>
      <c r="C177" s="1"/>
      <c r="E177" s="2"/>
    </row>
    <row r="178" spans="1:5" x14ac:dyDescent="0.3">
      <c r="A178" s="1"/>
      <c r="B178" s="1"/>
      <c r="C178" s="1"/>
      <c r="E178" s="2"/>
    </row>
    <row r="179" spans="1:5" x14ac:dyDescent="0.3">
      <c r="A179" s="1"/>
      <c r="B179" s="1"/>
      <c r="C179" s="1"/>
      <c r="E179" s="2"/>
    </row>
    <row r="180" spans="1:5" x14ac:dyDescent="0.3">
      <c r="A180" s="1"/>
      <c r="B180" s="1"/>
      <c r="C180" s="1"/>
      <c r="E180" s="2"/>
    </row>
    <row r="181" spans="1:5" x14ac:dyDescent="0.3">
      <c r="A181" s="1"/>
      <c r="B181" s="1"/>
      <c r="C181" s="1"/>
      <c r="E181" s="2"/>
    </row>
    <row r="182" spans="1:5" x14ac:dyDescent="0.3">
      <c r="A182" s="1"/>
      <c r="B182" s="1"/>
      <c r="C182" s="1"/>
      <c r="E182" s="2"/>
    </row>
    <row r="183" spans="1:5" x14ac:dyDescent="0.3">
      <c r="A183" s="1"/>
      <c r="B183" s="1"/>
      <c r="C183" s="1"/>
      <c r="E183" s="2"/>
    </row>
    <row r="184" spans="1:5" x14ac:dyDescent="0.3">
      <c r="A184" s="1"/>
      <c r="B184" s="1"/>
      <c r="C184" s="1"/>
      <c r="E184" s="2"/>
    </row>
    <row r="185" spans="1:5" x14ac:dyDescent="0.3">
      <c r="A185" s="1"/>
      <c r="B185" s="1"/>
      <c r="C185" s="1"/>
      <c r="E185" s="2"/>
    </row>
    <row r="186" spans="1:5" x14ac:dyDescent="0.3">
      <c r="A186" s="1"/>
      <c r="B186" s="1"/>
      <c r="C186" s="1"/>
      <c r="E186" s="2"/>
    </row>
    <row r="187" spans="1:5" x14ac:dyDescent="0.3">
      <c r="A187" s="1"/>
      <c r="B187" s="1"/>
      <c r="C187" s="1"/>
      <c r="E187" s="2"/>
    </row>
    <row r="188" spans="1:5" x14ac:dyDescent="0.3">
      <c r="A188" s="1"/>
      <c r="B188" s="1"/>
      <c r="C188" s="1"/>
      <c r="E188" s="2"/>
    </row>
    <row r="189" spans="1:5" x14ac:dyDescent="0.3">
      <c r="A189" s="1"/>
      <c r="B189" s="1"/>
      <c r="C189" s="1"/>
      <c r="E189" s="2"/>
    </row>
    <row r="190" spans="1:5" x14ac:dyDescent="0.3">
      <c r="A190" s="1"/>
      <c r="B190" s="1"/>
      <c r="C190" s="1"/>
      <c r="E190" s="2"/>
    </row>
    <row r="191" spans="1:5" x14ac:dyDescent="0.3">
      <c r="A191" s="1"/>
      <c r="B191" s="1"/>
      <c r="C191" s="1"/>
      <c r="E191" s="2"/>
    </row>
    <row r="192" spans="1:5" x14ac:dyDescent="0.3">
      <c r="A192" s="1"/>
      <c r="B192" s="1"/>
      <c r="C192" s="1"/>
      <c r="E192" s="2"/>
    </row>
    <row r="193" spans="1:5" x14ac:dyDescent="0.3">
      <c r="A193" s="1"/>
      <c r="B193" s="1"/>
      <c r="C193" s="1"/>
      <c r="E193" s="2"/>
    </row>
    <row r="194" spans="1:5" x14ac:dyDescent="0.3">
      <c r="A194" s="1"/>
      <c r="B194" s="1"/>
      <c r="C194" s="1"/>
      <c r="E194" s="2"/>
    </row>
    <row r="195" spans="1:5" x14ac:dyDescent="0.3">
      <c r="A195" s="1"/>
      <c r="B195" s="1"/>
      <c r="C195" s="1"/>
      <c r="E195" s="2"/>
    </row>
    <row r="196" spans="1:5" x14ac:dyDescent="0.3">
      <c r="A196" s="1"/>
      <c r="B196" s="1"/>
      <c r="C196" s="1"/>
      <c r="E196" s="2"/>
    </row>
    <row r="197" spans="1:5" x14ac:dyDescent="0.3">
      <c r="A197" s="1"/>
      <c r="B197" s="1"/>
      <c r="C197" s="1"/>
      <c r="E197" s="2"/>
    </row>
    <row r="198" spans="1:5" x14ac:dyDescent="0.3">
      <c r="A198" s="1"/>
      <c r="B198" s="1"/>
      <c r="C198" s="1"/>
      <c r="E198" s="2"/>
    </row>
    <row r="199" spans="1:5" x14ac:dyDescent="0.3">
      <c r="A199" s="1"/>
      <c r="B199" s="1"/>
      <c r="C199" s="1"/>
      <c r="E199" s="2"/>
    </row>
    <row r="200" spans="1:5" x14ac:dyDescent="0.3">
      <c r="A200" s="1"/>
      <c r="B200" s="1"/>
      <c r="C200" s="1"/>
      <c r="E200" s="2"/>
    </row>
    <row r="201" spans="1:5" x14ac:dyDescent="0.3">
      <c r="A201" s="1"/>
      <c r="B201" s="1"/>
      <c r="C201" s="1"/>
      <c r="E201" s="2"/>
    </row>
    <row r="202" spans="1:5" x14ac:dyDescent="0.3">
      <c r="A202" s="1"/>
      <c r="B202" s="1"/>
      <c r="C202" s="1"/>
      <c r="E202" s="2"/>
    </row>
    <row r="203" spans="1:5" x14ac:dyDescent="0.3">
      <c r="A203" s="1"/>
      <c r="B203" s="1"/>
      <c r="C203" s="1"/>
      <c r="E203" s="2"/>
    </row>
    <row r="204" spans="1:5" x14ac:dyDescent="0.3">
      <c r="A204" s="1"/>
      <c r="B204" s="1"/>
      <c r="C204" s="1"/>
      <c r="E204" s="2"/>
    </row>
    <row r="205" spans="1:5" x14ac:dyDescent="0.3">
      <c r="A205" s="1"/>
      <c r="B205" s="1"/>
      <c r="C205" s="1"/>
      <c r="E205" s="2"/>
    </row>
    <row r="206" spans="1:5" x14ac:dyDescent="0.3">
      <c r="A206" s="1"/>
      <c r="B206" s="1"/>
      <c r="C206" s="1"/>
      <c r="E206" s="2"/>
    </row>
    <row r="207" spans="1:5" x14ac:dyDescent="0.3">
      <c r="A207" s="1"/>
      <c r="B207" s="1"/>
      <c r="C207" s="1"/>
      <c r="E207" s="2"/>
    </row>
    <row r="208" spans="1:5" x14ac:dyDescent="0.3">
      <c r="A208" s="1"/>
      <c r="B208" s="1"/>
      <c r="C208" s="1"/>
      <c r="E208" s="2"/>
    </row>
    <row r="209" spans="1:5" x14ac:dyDescent="0.3">
      <c r="A209" s="1"/>
      <c r="B209" s="1"/>
      <c r="C209" s="1"/>
      <c r="E209" s="2"/>
    </row>
    <row r="210" spans="1:5" x14ac:dyDescent="0.3">
      <c r="A210" s="1"/>
      <c r="B210" s="1"/>
      <c r="C210" s="1"/>
      <c r="E210" s="2"/>
    </row>
    <row r="211" spans="1:5" x14ac:dyDescent="0.3">
      <c r="A211" s="1"/>
      <c r="B211" s="1"/>
      <c r="C211" s="1"/>
      <c r="E211" s="2"/>
    </row>
    <row r="212" spans="1:5" x14ac:dyDescent="0.3">
      <c r="A212" s="1"/>
      <c r="B212" s="1"/>
      <c r="C212" s="1"/>
      <c r="E212" s="2"/>
    </row>
    <row r="213" spans="1:5" x14ac:dyDescent="0.3">
      <c r="A213" s="1"/>
      <c r="B213" s="1"/>
      <c r="C213" s="1"/>
      <c r="E213" s="2"/>
    </row>
    <row r="214" spans="1:5" x14ac:dyDescent="0.3">
      <c r="A214" s="1"/>
      <c r="B214" s="1"/>
      <c r="C214" s="1"/>
      <c r="E214" s="2"/>
    </row>
    <row r="215" spans="1:5" x14ac:dyDescent="0.3">
      <c r="A215" s="1"/>
      <c r="B215" s="1"/>
      <c r="C215" s="1"/>
      <c r="E215" s="2"/>
    </row>
    <row r="216" spans="1:5" x14ac:dyDescent="0.3">
      <c r="A216" s="1"/>
      <c r="B216" s="1"/>
      <c r="C216" s="1"/>
      <c r="E216" s="2"/>
    </row>
    <row r="217" spans="1:5" x14ac:dyDescent="0.3">
      <c r="A217" s="1"/>
      <c r="B217" s="1"/>
      <c r="C217" s="1"/>
      <c r="E217" s="2"/>
    </row>
    <row r="218" spans="1:5" x14ac:dyDescent="0.3">
      <c r="A218" s="1"/>
      <c r="B218" s="1"/>
      <c r="C218" s="1"/>
      <c r="E218" s="2"/>
    </row>
    <row r="219" spans="1:5" x14ac:dyDescent="0.3">
      <c r="A219" s="1"/>
      <c r="B219" s="1"/>
      <c r="C219" s="1"/>
      <c r="E219" s="2"/>
    </row>
    <row r="220" spans="1:5" x14ac:dyDescent="0.3">
      <c r="A220" s="1"/>
      <c r="B220" s="1"/>
      <c r="C220" s="1"/>
      <c r="E220" s="2"/>
    </row>
    <row r="221" spans="1:5" x14ac:dyDescent="0.3">
      <c r="A221" s="1"/>
      <c r="B221" s="1"/>
      <c r="C221" s="1"/>
      <c r="E221" s="2"/>
    </row>
    <row r="222" spans="1:5" x14ac:dyDescent="0.3">
      <c r="A222" s="1"/>
      <c r="B222" s="1"/>
      <c r="C222" s="1"/>
      <c r="E222" s="2"/>
    </row>
    <row r="223" spans="1:5" x14ac:dyDescent="0.3">
      <c r="A223" s="1"/>
      <c r="B223" s="1"/>
      <c r="C223" s="1"/>
      <c r="E223" s="2"/>
    </row>
    <row r="224" spans="1:5" x14ac:dyDescent="0.3">
      <c r="A224" s="1"/>
      <c r="B224" s="1"/>
      <c r="C224" s="1"/>
      <c r="E224" s="2"/>
    </row>
    <row r="225" spans="1:5" x14ac:dyDescent="0.3">
      <c r="A225" s="1"/>
      <c r="B225" s="1"/>
      <c r="C225" s="1"/>
      <c r="E225" s="2"/>
    </row>
    <row r="226" spans="1:5" x14ac:dyDescent="0.3">
      <c r="A226" s="1"/>
      <c r="B226" s="1"/>
      <c r="C226" s="1"/>
      <c r="E226" s="2"/>
    </row>
    <row r="227" spans="1:5" x14ac:dyDescent="0.3">
      <c r="A227" s="1"/>
      <c r="B227" s="1"/>
      <c r="C227" s="1"/>
      <c r="E227" s="2"/>
    </row>
    <row r="228" spans="1:5" x14ac:dyDescent="0.3">
      <c r="A228" s="1"/>
      <c r="B228" s="1"/>
      <c r="C228" s="1"/>
      <c r="E228" s="2"/>
    </row>
    <row r="229" spans="1:5" x14ac:dyDescent="0.3">
      <c r="A229" s="1"/>
      <c r="B229" s="1"/>
      <c r="C229" s="1"/>
      <c r="E229" s="2"/>
    </row>
    <row r="230" spans="1:5" x14ac:dyDescent="0.3">
      <c r="A230" s="1"/>
      <c r="B230" s="1"/>
      <c r="C230" s="1"/>
      <c r="E230" s="2"/>
    </row>
    <row r="231" spans="1:5" x14ac:dyDescent="0.3">
      <c r="A231" s="1"/>
      <c r="B231" s="1"/>
      <c r="C231" s="1"/>
      <c r="E231" s="2"/>
    </row>
    <row r="232" spans="1:5" x14ac:dyDescent="0.3">
      <c r="A232" s="1"/>
      <c r="B232" s="1"/>
      <c r="C232" s="1"/>
      <c r="E232" s="2"/>
    </row>
    <row r="233" spans="1:5" x14ac:dyDescent="0.3">
      <c r="A233" s="1"/>
      <c r="B233" s="1"/>
      <c r="C233" s="1"/>
      <c r="E233" s="2"/>
    </row>
    <row r="234" spans="1:5" x14ac:dyDescent="0.3">
      <c r="A234" s="1"/>
      <c r="B234" s="1"/>
      <c r="C234" s="1"/>
      <c r="E234" s="2"/>
    </row>
    <row r="235" spans="1:5" x14ac:dyDescent="0.3">
      <c r="A235" s="1"/>
      <c r="B235" s="1"/>
      <c r="C235" s="1"/>
      <c r="E235" s="2"/>
    </row>
    <row r="236" spans="1:5" x14ac:dyDescent="0.3">
      <c r="A236" s="1"/>
      <c r="B236" s="1"/>
      <c r="C236" s="1"/>
      <c r="E236" s="2"/>
    </row>
    <row r="237" spans="1:5" x14ac:dyDescent="0.3">
      <c r="A237" s="1"/>
      <c r="B237" s="1"/>
      <c r="C237" s="1"/>
      <c r="E237" s="2"/>
    </row>
    <row r="238" spans="1:5" x14ac:dyDescent="0.3">
      <c r="A238" s="1"/>
      <c r="B238" s="1"/>
      <c r="C238" s="1"/>
      <c r="E238" s="2"/>
    </row>
    <row r="239" spans="1:5" x14ac:dyDescent="0.3">
      <c r="A239" s="1"/>
      <c r="B239" s="1"/>
      <c r="C239" s="1"/>
      <c r="E239" s="2"/>
    </row>
    <row r="240" spans="1:5" x14ac:dyDescent="0.3">
      <c r="A240" s="1"/>
      <c r="B240" s="1"/>
      <c r="C240" s="1"/>
      <c r="E240" s="2"/>
    </row>
    <row r="241" spans="1:5" x14ac:dyDescent="0.3">
      <c r="A241" s="1"/>
      <c r="B241" s="1"/>
      <c r="C241" s="1"/>
      <c r="E241" s="2"/>
    </row>
    <row r="242" spans="1:5" x14ac:dyDescent="0.3">
      <c r="A242" s="1"/>
      <c r="B242" s="1"/>
      <c r="C242" s="1"/>
      <c r="E242" s="2"/>
    </row>
    <row r="243" spans="1:5" x14ac:dyDescent="0.3">
      <c r="A243" s="1"/>
      <c r="B243" s="1"/>
      <c r="C243" s="1"/>
      <c r="E243" s="2"/>
    </row>
    <row r="244" spans="1:5" x14ac:dyDescent="0.3">
      <c r="A244" s="1"/>
      <c r="B244" s="1"/>
      <c r="C244" s="1"/>
      <c r="E244" s="2"/>
    </row>
    <row r="245" spans="1:5" x14ac:dyDescent="0.3">
      <c r="A245" s="1"/>
      <c r="B245" s="1"/>
      <c r="C245" s="1"/>
      <c r="E245" s="2"/>
    </row>
    <row r="246" spans="1:5" x14ac:dyDescent="0.3">
      <c r="A246" s="1"/>
      <c r="B246" s="1"/>
      <c r="C246" s="1"/>
      <c r="E246" s="2"/>
    </row>
    <row r="247" spans="1:5" x14ac:dyDescent="0.3">
      <c r="A247" s="1"/>
      <c r="B247" s="1"/>
      <c r="C247" s="1"/>
      <c r="E247" s="2"/>
    </row>
    <row r="248" spans="1:5" x14ac:dyDescent="0.3">
      <c r="A248" s="1"/>
      <c r="B248" s="1"/>
      <c r="C248" s="1"/>
      <c r="E248" s="2"/>
    </row>
    <row r="249" spans="1:5" x14ac:dyDescent="0.3">
      <c r="A249" s="1"/>
      <c r="B249" s="1"/>
      <c r="C249" s="1"/>
      <c r="E249" s="2"/>
    </row>
    <row r="250" spans="1:5" x14ac:dyDescent="0.3">
      <c r="A250" s="1"/>
      <c r="B250" s="1"/>
      <c r="C250" s="1"/>
      <c r="E250" s="2"/>
    </row>
    <row r="251" spans="1:5" x14ac:dyDescent="0.3">
      <c r="A251" s="1"/>
      <c r="B251" s="1"/>
      <c r="C251" s="1"/>
      <c r="E251" s="2"/>
    </row>
    <row r="252" spans="1:5" x14ac:dyDescent="0.3">
      <c r="A252" s="1"/>
      <c r="B252" s="1"/>
      <c r="C252" s="1"/>
      <c r="E252" s="2"/>
    </row>
    <row r="253" spans="1:5" x14ac:dyDescent="0.3">
      <c r="A253" s="1"/>
      <c r="B253" s="1"/>
      <c r="C253" s="1"/>
      <c r="E253" s="2"/>
    </row>
    <row r="254" spans="1:5" x14ac:dyDescent="0.3">
      <c r="A254" s="1"/>
      <c r="B254" s="1"/>
      <c r="C254" s="1"/>
      <c r="E254" s="2"/>
    </row>
    <row r="255" spans="1:5" x14ac:dyDescent="0.3">
      <c r="A255" s="1"/>
      <c r="B255" s="1"/>
      <c r="C255" s="1"/>
      <c r="E255" s="2"/>
    </row>
    <row r="256" spans="1:5" x14ac:dyDescent="0.3">
      <c r="A256" s="1"/>
      <c r="B256" s="1"/>
      <c r="C256" s="1"/>
      <c r="E256" s="2"/>
    </row>
    <row r="257" spans="1:5" x14ac:dyDescent="0.3">
      <c r="A257" s="1"/>
      <c r="B257" s="1"/>
      <c r="C257" s="1"/>
      <c r="E257" s="2"/>
    </row>
    <row r="258" spans="1:5" x14ac:dyDescent="0.3">
      <c r="A258" s="1"/>
      <c r="B258" s="1"/>
      <c r="C258" s="1"/>
      <c r="E258" s="2"/>
    </row>
    <row r="259" spans="1:5" x14ac:dyDescent="0.3">
      <c r="A259" s="1"/>
      <c r="B259" s="1"/>
      <c r="C259" s="1"/>
      <c r="E259" s="2"/>
    </row>
    <row r="260" spans="1:5" x14ac:dyDescent="0.3">
      <c r="A260" s="1"/>
      <c r="B260" s="1"/>
      <c r="C260" s="1"/>
      <c r="E260" s="2"/>
    </row>
    <row r="261" spans="1:5" x14ac:dyDescent="0.3">
      <c r="A261" s="1"/>
      <c r="B261" s="1"/>
      <c r="C261" s="1"/>
      <c r="E261" s="2"/>
    </row>
    <row r="262" spans="1:5" x14ac:dyDescent="0.3">
      <c r="A262" s="1"/>
      <c r="B262" s="1"/>
      <c r="C262" s="1"/>
      <c r="E262" s="2"/>
    </row>
    <row r="263" spans="1:5" x14ac:dyDescent="0.3">
      <c r="A263" s="1"/>
      <c r="B263" s="1"/>
      <c r="C263" s="1"/>
      <c r="E263" s="2"/>
    </row>
    <row r="264" spans="1:5" x14ac:dyDescent="0.3">
      <c r="A264" s="1"/>
      <c r="B264" s="1"/>
      <c r="C264" s="1"/>
      <c r="E264" s="2"/>
    </row>
    <row r="265" spans="1:5" x14ac:dyDescent="0.3">
      <c r="A265" s="1"/>
      <c r="B265" s="1"/>
      <c r="C265" s="1"/>
      <c r="E265" s="2"/>
    </row>
    <row r="266" spans="1:5" x14ac:dyDescent="0.3">
      <c r="A266" s="1"/>
      <c r="B266" s="1"/>
      <c r="C266" s="1"/>
      <c r="E266" s="2"/>
    </row>
    <row r="267" spans="1:5" x14ac:dyDescent="0.3">
      <c r="A267" s="1"/>
      <c r="B267" s="1"/>
      <c r="C267" s="1"/>
      <c r="E267" s="2"/>
    </row>
    <row r="268" spans="1:5" x14ac:dyDescent="0.3">
      <c r="A268" s="1"/>
      <c r="B268" s="1"/>
      <c r="C268" s="1"/>
      <c r="E268" s="2"/>
    </row>
    <row r="269" spans="1:5" x14ac:dyDescent="0.3">
      <c r="A269" s="1"/>
      <c r="B269" s="1"/>
      <c r="C269" s="1"/>
      <c r="E269" s="2"/>
    </row>
    <row r="270" spans="1:5" x14ac:dyDescent="0.3">
      <c r="A270" s="1"/>
      <c r="B270" s="1"/>
      <c r="C270" s="1"/>
      <c r="E270" s="2"/>
    </row>
    <row r="271" spans="1:5" x14ac:dyDescent="0.3">
      <c r="A271" s="1"/>
      <c r="B271" s="1"/>
      <c r="C271" s="1"/>
      <c r="E271" s="2"/>
    </row>
    <row r="272" spans="1:5" x14ac:dyDescent="0.3">
      <c r="A272" s="1"/>
      <c r="B272" s="1"/>
      <c r="C272" s="1"/>
      <c r="E272" s="2"/>
    </row>
    <row r="273" spans="1:5" x14ac:dyDescent="0.3">
      <c r="A273" s="1"/>
      <c r="B273" s="1"/>
      <c r="C273" s="1"/>
      <c r="E273" s="2"/>
    </row>
    <row r="274" spans="1:5" x14ac:dyDescent="0.3">
      <c r="A274" s="1"/>
      <c r="B274" s="1"/>
      <c r="C274" s="1"/>
      <c r="E274" s="2"/>
    </row>
    <row r="275" spans="1:5" x14ac:dyDescent="0.3">
      <c r="A275" s="1"/>
      <c r="B275" s="1"/>
      <c r="C275" s="1"/>
      <c r="E275" s="2"/>
    </row>
    <row r="276" spans="1:5" x14ac:dyDescent="0.3">
      <c r="A276" s="1"/>
      <c r="B276" s="1"/>
      <c r="C276" s="1"/>
      <c r="E276" s="2"/>
    </row>
    <row r="277" spans="1:5" x14ac:dyDescent="0.3">
      <c r="A277" s="1"/>
      <c r="B277" s="1"/>
      <c r="C277" s="1"/>
      <c r="E277" s="2"/>
    </row>
    <row r="278" spans="1:5" x14ac:dyDescent="0.3">
      <c r="A278" s="1"/>
      <c r="B278" s="1"/>
      <c r="C278" s="1"/>
      <c r="E278" s="2"/>
    </row>
    <row r="279" spans="1:5" x14ac:dyDescent="0.3">
      <c r="A279" s="1"/>
      <c r="B279" s="1"/>
      <c r="C279" s="1"/>
      <c r="E279" s="2"/>
    </row>
    <row r="280" spans="1:5" x14ac:dyDescent="0.3">
      <c r="A280" s="1"/>
      <c r="B280" s="1"/>
      <c r="C280" s="1"/>
      <c r="E280" s="2"/>
    </row>
    <row r="281" spans="1:5" x14ac:dyDescent="0.3">
      <c r="A281" s="1"/>
      <c r="B281" s="1"/>
      <c r="C281" s="1"/>
      <c r="E281" s="2"/>
    </row>
    <row r="282" spans="1:5" x14ac:dyDescent="0.3">
      <c r="A282" s="1"/>
      <c r="B282" s="1"/>
      <c r="C282" s="1"/>
      <c r="E282" s="2"/>
    </row>
    <row r="283" spans="1:5" x14ac:dyDescent="0.3">
      <c r="A283" s="1"/>
      <c r="B283" s="1"/>
      <c r="C283" s="1"/>
      <c r="E283" s="2"/>
    </row>
    <row r="284" spans="1:5" x14ac:dyDescent="0.3">
      <c r="A284" s="1"/>
      <c r="B284" s="1"/>
      <c r="C284" s="1"/>
      <c r="E284" s="2"/>
    </row>
    <row r="285" spans="1:5" x14ac:dyDescent="0.3">
      <c r="A285" s="1"/>
      <c r="B285" s="1"/>
      <c r="C285" s="1"/>
      <c r="E285" s="2"/>
    </row>
    <row r="286" spans="1:5" x14ac:dyDescent="0.3">
      <c r="A286" s="1"/>
      <c r="B286" s="1"/>
      <c r="C286" s="1"/>
      <c r="E286" s="2"/>
    </row>
    <row r="287" spans="1:5" x14ac:dyDescent="0.3">
      <c r="A287" s="1"/>
      <c r="B287" s="1"/>
      <c r="C287" s="1"/>
      <c r="E287" s="2"/>
    </row>
    <row r="288" spans="1:5" x14ac:dyDescent="0.3">
      <c r="A288" s="1"/>
      <c r="B288" s="1"/>
      <c r="C288" s="1"/>
      <c r="E288" s="2"/>
    </row>
    <row r="289" spans="1:5" x14ac:dyDescent="0.3">
      <c r="A289" s="1"/>
      <c r="B289" s="1"/>
      <c r="C289" s="1"/>
      <c r="E289" s="2"/>
    </row>
    <row r="290" spans="1:5" x14ac:dyDescent="0.3">
      <c r="A290" s="1"/>
      <c r="B290" s="1"/>
      <c r="C290" s="1"/>
      <c r="E290" s="2"/>
    </row>
    <row r="291" spans="1:5" x14ac:dyDescent="0.3">
      <c r="A291" s="1"/>
      <c r="B291" s="1"/>
      <c r="C291" s="1"/>
      <c r="E291" s="2"/>
    </row>
    <row r="292" spans="1:5" x14ac:dyDescent="0.3">
      <c r="A292" s="1"/>
      <c r="B292" s="1"/>
      <c r="C292" s="1"/>
      <c r="E292" s="2"/>
    </row>
    <row r="293" spans="1:5" x14ac:dyDescent="0.3">
      <c r="A293" s="1"/>
      <c r="B293" s="1"/>
      <c r="C293" s="1"/>
      <c r="E293" s="2"/>
    </row>
    <row r="294" spans="1:5" x14ac:dyDescent="0.3">
      <c r="A294" s="1"/>
      <c r="B294" s="1"/>
      <c r="C294" s="1"/>
      <c r="E294" s="2"/>
    </row>
    <row r="295" spans="1:5" x14ac:dyDescent="0.3">
      <c r="A295" s="1"/>
      <c r="B295" s="1"/>
      <c r="C295" s="1"/>
      <c r="E295" s="2"/>
    </row>
    <row r="296" spans="1:5" x14ac:dyDescent="0.3">
      <c r="A296" s="1"/>
      <c r="B296" s="1"/>
      <c r="C296" s="1"/>
      <c r="E296" s="2"/>
    </row>
    <row r="297" spans="1:5" x14ac:dyDescent="0.3">
      <c r="A297" s="1"/>
      <c r="B297" s="1"/>
      <c r="C297" s="1"/>
      <c r="E297" s="2"/>
    </row>
    <row r="298" spans="1:5" x14ac:dyDescent="0.3">
      <c r="A298" s="1"/>
      <c r="B298" s="1"/>
      <c r="C298" s="1"/>
      <c r="E298" s="2"/>
    </row>
    <row r="299" spans="1:5" x14ac:dyDescent="0.3">
      <c r="A299" s="1"/>
      <c r="B299" s="1"/>
      <c r="C299" s="1"/>
      <c r="E299" s="2"/>
    </row>
    <row r="300" spans="1:5" x14ac:dyDescent="0.3">
      <c r="A300" s="1"/>
      <c r="B300" s="1"/>
      <c r="C300" s="1"/>
      <c r="E300" s="2"/>
    </row>
    <row r="301" spans="1:5" x14ac:dyDescent="0.3">
      <c r="A301" s="1"/>
      <c r="B301" s="1"/>
      <c r="C301" s="1"/>
      <c r="E301" s="2"/>
    </row>
    <row r="302" spans="1:5" x14ac:dyDescent="0.3">
      <c r="A302" s="1"/>
      <c r="B302" s="1"/>
      <c r="C302" s="1"/>
      <c r="E302" s="2"/>
    </row>
    <row r="303" spans="1:5" x14ac:dyDescent="0.3">
      <c r="A303" s="1"/>
      <c r="B303" s="1"/>
      <c r="C303" s="1"/>
      <c r="E303" s="2"/>
    </row>
    <row r="304" spans="1:5" x14ac:dyDescent="0.3">
      <c r="A304" s="1"/>
      <c r="B304" s="1"/>
      <c r="C304" s="1"/>
      <c r="E304" s="2"/>
    </row>
    <row r="305" spans="1:5" x14ac:dyDescent="0.3">
      <c r="A305" s="1"/>
      <c r="B305" s="1"/>
      <c r="C305" s="1"/>
      <c r="E305" s="2"/>
    </row>
    <row r="306" spans="1:5" x14ac:dyDescent="0.3">
      <c r="A306" s="1"/>
      <c r="B306" s="1"/>
      <c r="C306" s="1"/>
      <c r="E306" s="2"/>
    </row>
    <row r="307" spans="1:5" x14ac:dyDescent="0.3">
      <c r="A307" s="1"/>
      <c r="B307" s="1"/>
      <c r="C307" s="1"/>
      <c r="E307" s="2"/>
    </row>
    <row r="308" spans="1:5" x14ac:dyDescent="0.3">
      <c r="A308" s="1"/>
      <c r="B308" s="1"/>
      <c r="C308" s="1"/>
      <c r="E308" s="2"/>
    </row>
    <row r="309" spans="1:5" x14ac:dyDescent="0.3">
      <c r="A309" s="1"/>
      <c r="B309" s="1"/>
      <c r="C309" s="1"/>
      <c r="E309" s="2"/>
    </row>
    <row r="310" spans="1:5" x14ac:dyDescent="0.3">
      <c r="A310" s="1"/>
      <c r="B310" s="1"/>
      <c r="C310" s="1"/>
      <c r="E310" s="2"/>
    </row>
    <row r="311" spans="1:5" x14ac:dyDescent="0.3">
      <c r="A311" s="1"/>
      <c r="B311" s="1"/>
      <c r="C311" s="1"/>
      <c r="E311" s="2"/>
    </row>
    <row r="312" spans="1:5" x14ac:dyDescent="0.3">
      <c r="A312" s="1"/>
      <c r="B312" s="1"/>
      <c r="C312" s="1"/>
      <c r="E312" s="2"/>
    </row>
    <row r="313" spans="1:5" x14ac:dyDescent="0.3">
      <c r="A313" s="1"/>
      <c r="B313" s="1"/>
      <c r="C313" s="1"/>
      <c r="E313" s="2"/>
    </row>
    <row r="314" spans="1:5" x14ac:dyDescent="0.3">
      <c r="A314" s="1"/>
      <c r="B314" s="1"/>
      <c r="C314" s="1"/>
      <c r="E314" s="2"/>
    </row>
    <row r="315" spans="1:5" x14ac:dyDescent="0.3">
      <c r="A315" s="1"/>
      <c r="B315" s="1"/>
      <c r="C315" s="1"/>
      <c r="E315" s="2"/>
    </row>
    <row r="316" spans="1:5" x14ac:dyDescent="0.3">
      <c r="A316" s="1"/>
      <c r="B316" s="1"/>
      <c r="C316" s="1"/>
      <c r="E316" s="2"/>
    </row>
    <row r="317" spans="1:5" x14ac:dyDescent="0.3">
      <c r="A317" s="1"/>
      <c r="B317" s="1"/>
      <c r="C317" s="1"/>
      <c r="E317" s="2"/>
    </row>
    <row r="318" spans="1:5" x14ac:dyDescent="0.3">
      <c r="A318" s="1"/>
      <c r="B318" s="1"/>
      <c r="C318" s="1"/>
      <c r="E318" s="2"/>
    </row>
    <row r="319" spans="1:5" x14ac:dyDescent="0.3">
      <c r="A319" s="1"/>
      <c r="B319" s="1"/>
      <c r="C319" s="1"/>
      <c r="E319" s="2"/>
    </row>
    <row r="320" spans="1:5" x14ac:dyDescent="0.3">
      <c r="A320" s="1"/>
      <c r="B320" s="1"/>
      <c r="C320" s="1"/>
      <c r="E320" s="2"/>
    </row>
    <row r="321" spans="1:5" x14ac:dyDescent="0.3">
      <c r="A321" s="1"/>
      <c r="B321" s="1"/>
      <c r="C321" s="1"/>
      <c r="E321" s="2"/>
    </row>
    <row r="322" spans="1:5" x14ac:dyDescent="0.3">
      <c r="A322" s="1"/>
      <c r="B322" s="1"/>
      <c r="C322" s="1"/>
      <c r="E322" s="2"/>
    </row>
    <row r="323" spans="1:5" x14ac:dyDescent="0.3">
      <c r="A323" s="1"/>
      <c r="B323" s="1"/>
      <c r="C323" s="1"/>
      <c r="E323" s="2"/>
    </row>
    <row r="324" spans="1:5" x14ac:dyDescent="0.3">
      <c r="A324" s="1"/>
      <c r="B324" s="1"/>
      <c r="C324" s="1"/>
      <c r="E324" s="2"/>
    </row>
    <row r="325" spans="1:5" x14ac:dyDescent="0.3">
      <c r="A325" s="1"/>
      <c r="B325" s="1"/>
      <c r="C325" s="1"/>
      <c r="E325" s="2"/>
    </row>
    <row r="326" spans="1:5" x14ac:dyDescent="0.3">
      <c r="A326" s="1"/>
      <c r="B326" s="1"/>
      <c r="C326" s="1"/>
      <c r="E326" s="2"/>
    </row>
    <row r="327" spans="1:5" x14ac:dyDescent="0.3">
      <c r="A327" s="1"/>
      <c r="B327" s="1"/>
      <c r="C327" s="1"/>
      <c r="E327" s="2"/>
    </row>
    <row r="328" spans="1:5" x14ac:dyDescent="0.3">
      <c r="A328" s="1"/>
      <c r="B328" s="1"/>
      <c r="C328" s="1"/>
      <c r="E328" s="2"/>
    </row>
    <row r="329" spans="1:5" x14ac:dyDescent="0.3">
      <c r="A329" s="1"/>
      <c r="B329" s="1"/>
      <c r="C329" s="1"/>
      <c r="E329" s="2"/>
    </row>
    <row r="330" spans="1:5" x14ac:dyDescent="0.3">
      <c r="A330" s="1"/>
      <c r="B330" s="1"/>
      <c r="C330" s="1"/>
      <c r="E330" s="2"/>
    </row>
    <row r="331" spans="1:5" x14ac:dyDescent="0.3">
      <c r="A331" s="1"/>
      <c r="B331" s="1"/>
      <c r="C331" s="1"/>
      <c r="E331" s="2"/>
    </row>
    <row r="332" spans="1:5" x14ac:dyDescent="0.3">
      <c r="A332" s="1"/>
      <c r="B332" s="1"/>
      <c r="C332" s="1"/>
      <c r="E332" s="2"/>
    </row>
    <row r="333" spans="1:5" x14ac:dyDescent="0.3">
      <c r="A333" s="1"/>
      <c r="B333" s="1"/>
      <c r="E333" s="2"/>
    </row>
    <row r="334" spans="1:5" x14ac:dyDescent="0.3">
      <c r="A334" s="1"/>
      <c r="B334" s="1"/>
    </row>
    <row r="335" spans="1:5" x14ac:dyDescent="0.3">
      <c r="A335" s="1"/>
      <c r="B335" s="1"/>
    </row>
    <row r="336" spans="1:5" x14ac:dyDescent="0.3">
      <c r="A336" s="1"/>
      <c r="B336" s="1"/>
    </row>
    <row r="337" spans="1:2" x14ac:dyDescent="0.3">
      <c r="A337" s="1"/>
      <c r="B337" s="1"/>
    </row>
    <row r="338" spans="1:2" x14ac:dyDescent="0.3">
      <c r="A338" s="1"/>
      <c r="B338" s="1"/>
    </row>
    <row r="339" spans="1:2" x14ac:dyDescent="0.3">
      <c r="A339" s="1"/>
      <c r="B339" s="1"/>
    </row>
    <row r="340" spans="1:2" x14ac:dyDescent="0.3">
      <c r="A340" s="1"/>
      <c r="B340" s="1"/>
    </row>
    <row r="341" spans="1:2" x14ac:dyDescent="0.3">
      <c r="A341" s="1"/>
      <c r="B341" s="1"/>
    </row>
    <row r="342" spans="1:2" x14ac:dyDescent="0.3">
      <c r="B342" s="1"/>
    </row>
  </sheetData>
  <mergeCells count="31">
    <mergeCell ref="B20:E20"/>
    <mergeCell ref="D10:E10"/>
    <mergeCell ref="D11:E11"/>
    <mergeCell ref="D19:E19"/>
    <mergeCell ref="D78:E78"/>
    <mergeCell ref="D22:E22"/>
    <mergeCell ref="D23:E23"/>
    <mergeCell ref="D9:E9"/>
    <mergeCell ref="D15:E15"/>
    <mergeCell ref="D17:E17"/>
    <mergeCell ref="A1:I1"/>
    <mergeCell ref="A2:I2"/>
    <mergeCell ref="B7:E7"/>
    <mergeCell ref="A3:E3"/>
    <mergeCell ref="A5:E5"/>
    <mergeCell ref="A4:E4"/>
    <mergeCell ref="F3:I3"/>
    <mergeCell ref="D157:E157"/>
    <mergeCell ref="D27:E27"/>
    <mergeCell ref="D74:E74"/>
    <mergeCell ref="D61:E61"/>
    <mergeCell ref="D69:E69"/>
    <mergeCell ref="D65:E65"/>
    <mergeCell ref="D29:E29"/>
    <mergeCell ref="D32:E32"/>
    <mergeCell ref="D33:E33"/>
    <mergeCell ref="D67:E67"/>
    <mergeCell ref="D34:E34"/>
    <mergeCell ref="D35:E35"/>
    <mergeCell ref="D36:E36"/>
    <mergeCell ref="D37:E3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10" fitToHeight="0" orientation="portrait" verticalDpi="300" r:id="rId1"/>
  <headerFooter>
    <oddFooter>&amp;C&amp;P</oddFooter>
  </headerFooter>
  <colBreaks count="1" manualBreakCount="1">
    <brk id="9" max="1048575" man="1"/>
  </colBreaks>
  <ignoredErrors>
    <ignoredError sqref="F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9"/>
  <sheetViews>
    <sheetView topLeftCell="A10" zoomScale="70" zoomScaleNormal="70" workbookViewId="0">
      <selection activeCell="J7" sqref="J7"/>
    </sheetView>
  </sheetViews>
  <sheetFormatPr defaultRowHeight="16.5" x14ac:dyDescent="0.3"/>
  <cols>
    <col min="1" max="1" width="10.5" style="7" bestFit="1" customWidth="1"/>
    <col min="2" max="2" width="16" style="7" customWidth="1"/>
    <col min="3" max="3" width="55.5" style="4" customWidth="1"/>
    <col min="4" max="4" width="27" style="4" customWidth="1"/>
    <col min="5" max="5" width="26.5" style="4" customWidth="1"/>
    <col min="6" max="6" width="27.125" style="32" customWidth="1"/>
    <col min="7" max="7" width="12.75" customWidth="1"/>
    <col min="8" max="8" width="13.625" bestFit="1" customWidth="1"/>
    <col min="9" max="9" width="13" bestFit="1" customWidth="1"/>
    <col min="10" max="10" width="11.5" bestFit="1" customWidth="1"/>
  </cols>
  <sheetData>
    <row r="1" spans="1:6" ht="21.75" customHeight="1" x14ac:dyDescent="0.3">
      <c r="A1" s="538" t="s">
        <v>145</v>
      </c>
      <c r="B1" s="538"/>
      <c r="C1" s="538"/>
      <c r="D1" s="538"/>
      <c r="E1" s="538"/>
      <c r="F1" s="538"/>
    </row>
    <row r="2" spans="1:6" ht="25.5" customHeight="1" x14ac:dyDescent="0.3">
      <c r="A2" s="538"/>
      <c r="B2" s="538"/>
      <c r="C2" s="538"/>
      <c r="D2" s="538"/>
      <c r="E2" s="538"/>
      <c r="F2" s="538"/>
    </row>
    <row r="3" spans="1:6" ht="39" customHeight="1" thickBot="1" x14ac:dyDescent="0.35">
      <c r="A3" s="539" t="s">
        <v>61</v>
      </c>
      <c r="B3" s="540"/>
      <c r="C3" s="540"/>
      <c r="D3" s="540"/>
      <c r="E3" s="540"/>
      <c r="F3" s="540"/>
    </row>
    <row r="4" spans="1:6" ht="45" customHeight="1" thickBot="1" x14ac:dyDescent="0.35">
      <c r="A4" s="528" t="s">
        <v>7</v>
      </c>
      <c r="B4" s="529"/>
      <c r="C4" s="530"/>
      <c r="D4" s="29" t="s">
        <v>147</v>
      </c>
      <c r="E4" s="29" t="s">
        <v>148</v>
      </c>
      <c r="F4" s="31" t="s">
        <v>22</v>
      </c>
    </row>
    <row r="5" spans="1:6" ht="45" customHeight="1" thickTop="1" thickBot="1" x14ac:dyDescent="0.35">
      <c r="A5" s="541" t="s">
        <v>8</v>
      </c>
      <c r="B5" s="542"/>
      <c r="C5" s="543"/>
      <c r="D5" s="111">
        <f>SUM(D6:D8)</f>
        <v>2219922000</v>
      </c>
      <c r="E5" s="111">
        <f>'25 예산내역서'!G6</f>
        <v>2052111000</v>
      </c>
      <c r="F5" s="112">
        <f>E5-D5</f>
        <v>-167811000</v>
      </c>
    </row>
    <row r="6" spans="1:6" ht="45" customHeight="1" thickTop="1" thickBot="1" x14ac:dyDescent="0.35">
      <c r="A6" s="544" t="s">
        <v>65</v>
      </c>
      <c r="B6" s="545"/>
      <c r="C6" s="546"/>
      <c r="D6" s="113">
        <f>'25 예산내역서'!F8</f>
        <v>400102000</v>
      </c>
      <c r="E6" s="113">
        <f>'25 예산내역서'!G8</f>
        <v>413320000</v>
      </c>
      <c r="F6" s="112">
        <f t="shared" ref="F6:F8" si="0">E6-D6</f>
        <v>13218000</v>
      </c>
    </row>
    <row r="7" spans="1:6" ht="45" customHeight="1" thickTop="1" thickBot="1" x14ac:dyDescent="0.35">
      <c r="A7" s="547" t="s">
        <v>66</v>
      </c>
      <c r="B7" s="548"/>
      <c r="C7" s="549"/>
      <c r="D7" s="114">
        <f>'25 예산내역서'!F21</f>
        <v>15802000</v>
      </c>
      <c r="E7" s="114">
        <f>'25 예산내역서'!G21</f>
        <v>14518000</v>
      </c>
      <c r="F7" s="112">
        <f t="shared" si="0"/>
        <v>-1284000</v>
      </c>
    </row>
    <row r="8" spans="1:6" ht="45" customHeight="1" thickTop="1" thickBot="1" x14ac:dyDescent="0.35">
      <c r="A8" s="524" t="s">
        <v>67</v>
      </c>
      <c r="B8" s="525"/>
      <c r="C8" s="526"/>
      <c r="D8" s="115">
        <f>'25 예산내역서'!F27</f>
        <v>1804018000</v>
      </c>
      <c r="E8" s="115">
        <f>'25 예산내역서'!G27</f>
        <v>1624273000</v>
      </c>
      <c r="F8" s="112">
        <f t="shared" si="0"/>
        <v>-179745000</v>
      </c>
    </row>
    <row r="9" spans="1:6" ht="16.5" customHeight="1" thickBot="1" x14ac:dyDescent="0.35">
      <c r="A9" s="116"/>
      <c r="B9" s="116"/>
      <c r="C9" s="527"/>
      <c r="D9" s="527"/>
      <c r="E9" s="527"/>
      <c r="F9" s="527"/>
    </row>
    <row r="10" spans="1:6" ht="45" customHeight="1" thickBot="1" x14ac:dyDescent="0.35">
      <c r="A10" s="152" t="s">
        <v>14</v>
      </c>
      <c r="B10" s="152" t="s">
        <v>20</v>
      </c>
      <c r="C10" s="152" t="s">
        <v>81</v>
      </c>
      <c r="D10" s="153" t="s">
        <v>133</v>
      </c>
      <c r="E10" s="153" t="s">
        <v>148</v>
      </c>
      <c r="F10" s="154" t="s">
        <v>22</v>
      </c>
    </row>
    <row r="11" spans="1:6" ht="45" customHeight="1" thickBot="1" x14ac:dyDescent="0.35">
      <c r="A11" s="531" t="s">
        <v>8</v>
      </c>
      <c r="B11" s="532"/>
      <c r="C11" s="533"/>
      <c r="D11" s="117">
        <f>SUM(D12:D35)</f>
        <v>2219922000</v>
      </c>
      <c r="E11" s="117">
        <f>SUM(E12:E35)</f>
        <v>2052111000</v>
      </c>
      <c r="F11" s="118">
        <f>E11-D11</f>
        <v>-167811000</v>
      </c>
    </row>
    <row r="12" spans="1:6" ht="35.1" customHeight="1" thickBot="1" x14ac:dyDescent="0.35">
      <c r="A12" s="534" t="s">
        <v>6</v>
      </c>
      <c r="B12" s="535" t="s">
        <v>21</v>
      </c>
      <c r="C12" s="119" t="s">
        <v>134</v>
      </c>
      <c r="D12" s="120">
        <f>'25 예산내역서'!F10</f>
        <v>30731000</v>
      </c>
      <c r="E12" s="120">
        <f>'25 예산내역서'!G10</f>
        <v>43263000</v>
      </c>
      <c r="F12" s="121">
        <f>E12-D12</f>
        <v>12532000</v>
      </c>
    </row>
    <row r="13" spans="1:6" ht="35.1" customHeight="1" thickBot="1" x14ac:dyDescent="0.35">
      <c r="A13" s="534"/>
      <c r="B13" s="536"/>
      <c r="C13" s="122" t="s">
        <v>138</v>
      </c>
      <c r="D13" s="123">
        <f>'25 예산내역서'!F11</f>
        <v>110099000</v>
      </c>
      <c r="E13" s="123">
        <f>'25 예산내역서'!G11</f>
        <v>113386000</v>
      </c>
      <c r="F13" s="124">
        <f t="shared" ref="F13:F35" si="1">E13-D13</f>
        <v>3287000</v>
      </c>
    </row>
    <row r="14" spans="1:6" ht="35.1" customHeight="1" thickBot="1" x14ac:dyDescent="0.35">
      <c r="A14" s="534"/>
      <c r="B14" s="536"/>
      <c r="C14" s="122" t="s">
        <v>64</v>
      </c>
      <c r="D14" s="123">
        <f>'25 예산내역서'!F12</f>
        <v>94371000</v>
      </c>
      <c r="E14" s="123">
        <f>'25 예산내역서'!G12</f>
        <v>97188000</v>
      </c>
      <c r="F14" s="124">
        <f t="shared" ref="F14:F19" si="2">E14-D14</f>
        <v>2817000</v>
      </c>
    </row>
    <row r="15" spans="1:6" s="25" customFormat="1" ht="35.1" customHeight="1" thickBot="1" x14ac:dyDescent="0.35">
      <c r="A15" s="534"/>
      <c r="B15" s="536"/>
      <c r="C15" s="172" t="s">
        <v>115</v>
      </c>
      <c r="D15" s="123">
        <f>'25 예산내역서'!F13</f>
        <v>1495000</v>
      </c>
      <c r="E15" s="123">
        <f>'25 예산내역서'!G13</f>
        <v>1495000</v>
      </c>
      <c r="F15" s="124">
        <f t="shared" si="2"/>
        <v>0</v>
      </c>
    </row>
    <row r="16" spans="1:6" s="25" customFormat="1" ht="35.1" customHeight="1" thickBot="1" x14ac:dyDescent="0.35">
      <c r="A16" s="534"/>
      <c r="B16" s="536"/>
      <c r="C16" s="172" t="s">
        <v>116</v>
      </c>
      <c r="D16" s="123">
        <f>'25 예산내역서'!F14</f>
        <v>3440000</v>
      </c>
      <c r="E16" s="123">
        <f>'25 예산내역서'!G14</f>
        <v>3440000</v>
      </c>
      <c r="F16" s="124">
        <f t="shared" si="2"/>
        <v>0</v>
      </c>
    </row>
    <row r="17" spans="1:9" s="25" customFormat="1" ht="35.1" customHeight="1" thickBot="1" x14ac:dyDescent="0.35">
      <c r="A17" s="534"/>
      <c r="B17" s="537"/>
      <c r="C17" s="229" t="s">
        <v>136</v>
      </c>
      <c r="D17" s="123">
        <f>'25 예산내역서'!F15</f>
        <v>142548000</v>
      </c>
      <c r="E17" s="123">
        <f>'25 예산내역서'!G15</f>
        <v>142548000</v>
      </c>
      <c r="F17" s="124">
        <f t="shared" si="2"/>
        <v>0</v>
      </c>
    </row>
    <row r="18" spans="1:9" s="25" customFormat="1" ht="35.1" customHeight="1" thickBot="1" x14ac:dyDescent="0.35">
      <c r="A18" s="534"/>
      <c r="B18" s="214" t="s">
        <v>135</v>
      </c>
      <c r="C18" s="227" t="s">
        <v>189</v>
      </c>
      <c r="D18" s="228">
        <f>'25 예산내역서'!F17</f>
        <v>12000000</v>
      </c>
      <c r="E18" s="228">
        <f>'25 예산내역서'!G17</f>
        <v>12000000</v>
      </c>
      <c r="F18" s="131">
        <f>E18-D18</f>
        <v>0</v>
      </c>
    </row>
    <row r="19" spans="1:9" s="25" customFormat="1" ht="35.1" customHeight="1" thickBot="1" x14ac:dyDescent="0.35">
      <c r="A19" s="534"/>
      <c r="B19" s="235" t="s">
        <v>129</v>
      </c>
      <c r="C19" s="226" t="s">
        <v>137</v>
      </c>
      <c r="D19" s="165">
        <f>'25 예산내역서'!F20</f>
        <v>5418000</v>
      </c>
      <c r="E19" s="165">
        <f>'25 예산내역서'!G20</f>
        <v>0</v>
      </c>
      <c r="F19" s="213">
        <f t="shared" si="2"/>
        <v>-5418000</v>
      </c>
    </row>
    <row r="20" spans="1:9" ht="32.25" customHeight="1" x14ac:dyDescent="0.3">
      <c r="A20" s="552" t="s">
        <v>51</v>
      </c>
      <c r="B20" s="550" t="s">
        <v>80</v>
      </c>
      <c r="C20" s="460" t="s">
        <v>194</v>
      </c>
      <c r="D20" s="278">
        <f>'25 예산내역서'!F23</f>
        <v>2736000</v>
      </c>
      <c r="E20" s="278">
        <f>'25 예산내역서'!G23</f>
        <v>2844000</v>
      </c>
      <c r="F20" s="138">
        <f>E20-D20</f>
        <v>108000</v>
      </c>
      <c r="I20" s="9" t="s">
        <v>15</v>
      </c>
    </row>
    <row r="21" spans="1:9" s="25" customFormat="1" ht="35.25" customHeight="1" x14ac:dyDescent="0.3">
      <c r="A21" s="553"/>
      <c r="B21" s="551"/>
      <c r="C21" s="135" t="s">
        <v>195</v>
      </c>
      <c r="D21" s="279">
        <f>'25 예산내역서'!F24</f>
        <v>2316000</v>
      </c>
      <c r="E21" s="279">
        <f>'25 예산내역서'!G24</f>
        <v>1674000</v>
      </c>
      <c r="F21" s="124">
        <f t="shared" ref="F21:F23" si="3">E21-D21</f>
        <v>-642000</v>
      </c>
    </row>
    <row r="22" spans="1:9" s="25" customFormat="1" ht="31.5" customHeight="1" thickBot="1" x14ac:dyDescent="0.35">
      <c r="A22" s="553"/>
      <c r="B22" s="551"/>
      <c r="C22" s="229" t="s">
        <v>77</v>
      </c>
      <c r="D22" s="280">
        <f>'25 예산내역서'!F25</f>
        <v>10000000</v>
      </c>
      <c r="E22" s="280">
        <f>'25 예산내역서'!G25</f>
        <v>10000000</v>
      </c>
      <c r="F22" s="127">
        <f t="shared" si="3"/>
        <v>0</v>
      </c>
    </row>
    <row r="23" spans="1:9" ht="35.1" customHeight="1" thickBot="1" x14ac:dyDescent="0.35">
      <c r="A23" s="536"/>
      <c r="B23" s="235" t="s">
        <v>212</v>
      </c>
      <c r="C23" s="457" t="s">
        <v>211</v>
      </c>
      <c r="D23" s="458">
        <f>'25 예산내역서'!F26</f>
        <v>750000</v>
      </c>
      <c r="E23" s="458">
        <f>'25 예산내역서'!G26</f>
        <v>0</v>
      </c>
      <c r="F23" s="459">
        <f t="shared" si="3"/>
        <v>-750000</v>
      </c>
    </row>
    <row r="24" spans="1:9" ht="35.1" customHeight="1" thickBot="1" x14ac:dyDescent="0.35">
      <c r="A24" s="535" t="s">
        <v>13</v>
      </c>
      <c r="B24" s="128" t="s">
        <v>19</v>
      </c>
      <c r="C24" s="129" t="s">
        <v>25</v>
      </c>
      <c r="D24" s="130">
        <f>'25 예산내역서'!F28</f>
        <v>351131000</v>
      </c>
      <c r="E24" s="130">
        <f>'25 예산내역서'!G28</f>
        <v>365010000</v>
      </c>
      <c r="F24" s="131">
        <f t="shared" si="1"/>
        <v>13879000</v>
      </c>
    </row>
    <row r="25" spans="1:9" ht="35.1" customHeight="1" x14ac:dyDescent="0.3">
      <c r="A25" s="536"/>
      <c r="B25" s="536" t="s">
        <v>23</v>
      </c>
      <c r="C25" s="132" t="s">
        <v>71</v>
      </c>
      <c r="D25" s="133">
        <f>'25 예산내역서'!F38</f>
        <v>411396000</v>
      </c>
      <c r="E25" s="133">
        <f>'25 예산내역서'!G38</f>
        <v>417963000</v>
      </c>
      <c r="F25" s="134">
        <f t="shared" si="1"/>
        <v>6567000</v>
      </c>
      <c r="G25" s="17"/>
    </row>
    <row r="26" spans="1:9" ht="35.1" customHeight="1" x14ac:dyDescent="0.3">
      <c r="A26" s="536"/>
      <c r="B26" s="536"/>
      <c r="C26" s="135" t="s">
        <v>26</v>
      </c>
      <c r="D26" s="125">
        <f>'25 예산내역서'!F44</f>
        <v>26558000</v>
      </c>
      <c r="E26" s="125">
        <f>'25 예산내역서'!G44</f>
        <v>34728000</v>
      </c>
      <c r="F26" s="134">
        <f t="shared" si="1"/>
        <v>8170000</v>
      </c>
      <c r="G26" s="17"/>
    </row>
    <row r="27" spans="1:9" ht="35.1" customHeight="1" x14ac:dyDescent="0.3">
      <c r="A27" s="536"/>
      <c r="B27" s="536"/>
      <c r="C27" s="122" t="s">
        <v>208</v>
      </c>
      <c r="D27" s="125">
        <f>'25 예산내역서'!F55</f>
        <v>177693000</v>
      </c>
      <c r="E27" s="125">
        <f>'25 예산내역서'!G55</f>
        <v>162850000</v>
      </c>
      <c r="F27" s="134">
        <f t="shared" si="1"/>
        <v>-14843000</v>
      </c>
      <c r="G27" s="17"/>
    </row>
    <row r="28" spans="1:9" ht="35.1" customHeight="1" thickBot="1" x14ac:dyDescent="0.35">
      <c r="A28" s="536"/>
      <c r="B28" s="536"/>
      <c r="C28" s="122" t="s">
        <v>50</v>
      </c>
      <c r="D28" s="125">
        <f>'25 예산내역서'!F57</f>
        <v>7998000</v>
      </c>
      <c r="E28" s="125">
        <f>'25 예산내역서'!G57</f>
        <v>8000000</v>
      </c>
      <c r="F28" s="134">
        <f t="shared" si="1"/>
        <v>2000</v>
      </c>
      <c r="G28" s="17"/>
    </row>
    <row r="29" spans="1:9" ht="35.1" customHeight="1" x14ac:dyDescent="0.3">
      <c r="A29" s="536"/>
      <c r="B29" s="535" t="s">
        <v>21</v>
      </c>
      <c r="C29" s="136" t="s">
        <v>63</v>
      </c>
      <c r="D29" s="137">
        <f>'25 예산내역서'!F62</f>
        <v>294715000</v>
      </c>
      <c r="E29" s="137">
        <f>'25 예산내역서'!G62</f>
        <v>295616000</v>
      </c>
      <c r="F29" s="138">
        <f t="shared" si="1"/>
        <v>901000</v>
      </c>
    </row>
    <row r="30" spans="1:9" s="25" customFormat="1" ht="35.1" customHeight="1" x14ac:dyDescent="0.3">
      <c r="A30" s="536"/>
      <c r="B30" s="536"/>
      <c r="C30" s="139" t="s">
        <v>139</v>
      </c>
      <c r="D30" s="133">
        <f>'25 예산내역서'!F66</f>
        <v>61092000</v>
      </c>
      <c r="E30" s="133">
        <f>'25 예산내역서'!G66</f>
        <v>61092000</v>
      </c>
      <c r="F30" s="234">
        <f>E30-D30</f>
        <v>0</v>
      </c>
    </row>
    <row r="31" spans="1:9" s="25" customFormat="1" ht="35.1" customHeight="1" x14ac:dyDescent="0.3">
      <c r="A31" s="536"/>
      <c r="B31" s="536"/>
      <c r="C31" s="139" t="s">
        <v>210</v>
      </c>
      <c r="D31" s="133">
        <f>'25 예산내역서'!F68</f>
        <v>750000</v>
      </c>
      <c r="E31" s="133">
        <f>'25 예산내역서'!G68</f>
        <v>0</v>
      </c>
      <c r="F31" s="234">
        <f>E31-D31</f>
        <v>-750000</v>
      </c>
    </row>
    <row r="32" spans="1:9" ht="35.1" customHeight="1" x14ac:dyDescent="0.3">
      <c r="A32" s="536"/>
      <c r="B32" s="536"/>
      <c r="C32" s="139" t="s">
        <v>209</v>
      </c>
      <c r="D32" s="133">
        <f>'25 예산내역서'!F70</f>
        <v>270644000</v>
      </c>
      <c r="E32" s="133">
        <f>'25 예산내역서'!G70</f>
        <v>81955000</v>
      </c>
      <c r="F32" s="234">
        <f t="shared" si="1"/>
        <v>-188689000</v>
      </c>
    </row>
    <row r="33" spans="1:8" ht="35.1" customHeight="1" x14ac:dyDescent="0.3">
      <c r="A33" s="536"/>
      <c r="B33" s="536"/>
      <c r="C33" s="122" t="s">
        <v>27</v>
      </c>
      <c r="D33" s="125">
        <f>'25 예산내역서'!F75</f>
        <v>47550000</v>
      </c>
      <c r="E33" s="125">
        <f>'25 예산내역서'!G75</f>
        <v>44610000</v>
      </c>
      <c r="F33" s="234">
        <f t="shared" si="1"/>
        <v>-2940000</v>
      </c>
    </row>
    <row r="34" spans="1:8" ht="35.1" customHeight="1" x14ac:dyDescent="0.3">
      <c r="A34" s="536"/>
      <c r="B34" s="536"/>
      <c r="C34" s="122" t="s">
        <v>28</v>
      </c>
      <c r="D34" s="125">
        <f>'25 예산내역서'!F87</f>
        <v>141723000</v>
      </c>
      <c r="E34" s="125">
        <f>'25 예산내역서'!G87</f>
        <v>135004000</v>
      </c>
      <c r="F34" s="234">
        <f t="shared" si="1"/>
        <v>-6719000</v>
      </c>
      <c r="H34" s="22"/>
    </row>
    <row r="35" spans="1:8" ht="35.1" customHeight="1" thickBot="1" x14ac:dyDescent="0.35">
      <c r="A35" s="537"/>
      <c r="B35" s="537"/>
      <c r="C35" s="140" t="s">
        <v>29</v>
      </c>
      <c r="D35" s="126">
        <f>'25 예산내역서'!F89</f>
        <v>12768000</v>
      </c>
      <c r="E35" s="126">
        <f>'25 예산내역서'!G89</f>
        <v>17445000</v>
      </c>
      <c r="F35" s="127">
        <f t="shared" si="1"/>
        <v>4677000</v>
      </c>
      <c r="H35" s="22"/>
    </row>
    <row r="36" spans="1:8" x14ac:dyDescent="0.3">
      <c r="A36" s="141"/>
      <c r="B36" s="141" t="s">
        <v>24</v>
      </c>
      <c r="C36" s="142"/>
      <c r="D36" s="142"/>
      <c r="E36" s="142"/>
      <c r="F36" s="143"/>
      <c r="H36" s="9"/>
    </row>
    <row r="39" spans="1:8" ht="25.5" x14ac:dyDescent="0.3">
      <c r="C39" s="8"/>
      <c r="D39" s="6"/>
      <c r="E39" s="6"/>
      <c r="F39" s="33"/>
    </row>
  </sheetData>
  <mergeCells count="16">
    <mergeCell ref="B20:B22"/>
    <mergeCell ref="B25:B28"/>
    <mergeCell ref="A20:A23"/>
    <mergeCell ref="A24:A35"/>
    <mergeCell ref="B29:B35"/>
    <mergeCell ref="A1:F2"/>
    <mergeCell ref="A3:F3"/>
    <mergeCell ref="A5:C5"/>
    <mergeCell ref="A6:C6"/>
    <mergeCell ref="A7:C7"/>
    <mergeCell ref="A8:C8"/>
    <mergeCell ref="C9:F9"/>
    <mergeCell ref="A4:C4"/>
    <mergeCell ref="A11:C11"/>
    <mergeCell ref="A12:A19"/>
    <mergeCell ref="B12:B17"/>
  </mergeCells>
  <phoneticPr fontId="2" type="noConversion"/>
  <printOptions horizontalCentered="1"/>
  <pageMargins left="0.25" right="0.25" top="0.75" bottom="0.75" header="0.3" footer="0.3"/>
  <pageSetup paperSize="9" scale="52" orientation="portrait" verticalDpi="300" r:id="rId1"/>
  <headerFooter>
    <oddFooter>&amp;C1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8"/>
  <sheetViews>
    <sheetView topLeftCell="A70" zoomScale="85" zoomScaleNormal="85" workbookViewId="0">
      <selection activeCell="G22" sqref="G22"/>
    </sheetView>
  </sheetViews>
  <sheetFormatPr defaultRowHeight="18.75" x14ac:dyDescent="0.3"/>
  <cols>
    <col min="1" max="4" width="1.25" style="27" customWidth="1"/>
    <col min="5" max="5" width="57.125" style="28" customWidth="1"/>
    <col min="6" max="6" width="24.625" style="27" customWidth="1"/>
    <col min="7" max="7" width="24.875" style="28" customWidth="1"/>
    <col min="8" max="8" width="26.625" style="30" customWidth="1"/>
    <col min="9" max="9" width="13.25" customWidth="1"/>
    <col min="11" max="11" width="11.875" bestFit="1" customWidth="1"/>
  </cols>
  <sheetData>
    <row r="1" spans="1:8" s="23" customFormat="1" ht="49.5" customHeight="1" x14ac:dyDescent="0.3">
      <c r="A1" s="568" t="s">
        <v>146</v>
      </c>
      <c r="B1" s="569"/>
      <c r="C1" s="569"/>
      <c r="D1" s="569"/>
      <c r="E1" s="569"/>
      <c r="F1" s="569"/>
      <c r="G1" s="569"/>
      <c r="H1" s="569"/>
    </row>
    <row r="2" spans="1:8" s="23" customFormat="1" ht="9.75" customHeight="1" x14ac:dyDescent="0.3">
      <c r="A2" s="144"/>
      <c r="B2" s="145"/>
      <c r="C2" s="145"/>
      <c r="D2" s="145"/>
      <c r="E2" s="145"/>
      <c r="F2" s="252"/>
      <c r="G2" s="252"/>
      <c r="H2" s="253"/>
    </row>
    <row r="3" spans="1:8" s="23" customFormat="1" ht="19.5" thickBot="1" x14ac:dyDescent="0.35">
      <c r="A3" s="570" t="s">
        <v>62</v>
      </c>
      <c r="B3" s="570"/>
      <c r="C3" s="570"/>
      <c r="D3" s="570"/>
      <c r="E3" s="570"/>
      <c r="F3" s="570"/>
      <c r="G3" s="570"/>
      <c r="H3" s="570"/>
    </row>
    <row r="4" spans="1:8" ht="26.1" customHeight="1" x14ac:dyDescent="0.3">
      <c r="A4" s="575" t="s">
        <v>57</v>
      </c>
      <c r="B4" s="576"/>
      <c r="C4" s="576"/>
      <c r="D4" s="576"/>
      <c r="E4" s="577"/>
      <c r="F4" s="571" t="s">
        <v>151</v>
      </c>
      <c r="G4" s="571" t="s">
        <v>185</v>
      </c>
      <c r="H4" s="573" t="s">
        <v>78</v>
      </c>
    </row>
    <row r="5" spans="1:8" ht="26.1" customHeight="1" thickBot="1" x14ac:dyDescent="0.35">
      <c r="A5" s="580" t="s">
        <v>58</v>
      </c>
      <c r="B5" s="581"/>
      <c r="C5" s="581"/>
      <c r="D5" s="581"/>
      <c r="E5" s="582"/>
      <c r="F5" s="572"/>
      <c r="G5" s="572"/>
      <c r="H5" s="574"/>
    </row>
    <row r="6" spans="1:8" ht="26.1" customHeight="1" thickTop="1" thickBot="1" x14ac:dyDescent="0.35">
      <c r="A6" s="585" t="s">
        <v>56</v>
      </c>
      <c r="B6" s="586"/>
      <c r="C6" s="586"/>
      <c r="D6" s="586"/>
      <c r="E6" s="587"/>
      <c r="F6" s="430">
        <f>F7+F27</f>
        <v>2219922000</v>
      </c>
      <c r="G6" s="430">
        <f>G7+G27</f>
        <v>2052111000</v>
      </c>
      <c r="H6" s="322">
        <f t="shared" ref="H6:H21" si="0">G6-F6</f>
        <v>-167811000</v>
      </c>
    </row>
    <row r="7" spans="1:8" ht="26.1" customHeight="1" thickTop="1" thickBot="1" x14ac:dyDescent="0.35">
      <c r="A7" s="334" t="s">
        <v>122</v>
      </c>
      <c r="B7" s="373"/>
      <c r="C7" s="373"/>
      <c r="D7" s="374"/>
      <c r="E7" s="431"/>
      <c r="F7" s="254">
        <f>F8+F21</f>
        <v>415904000</v>
      </c>
      <c r="G7" s="254">
        <f>G8+G21</f>
        <v>427838000</v>
      </c>
      <c r="H7" s="331">
        <f t="shared" si="0"/>
        <v>11934000</v>
      </c>
    </row>
    <row r="8" spans="1:8" ht="26.1" customHeight="1" x14ac:dyDescent="0.3">
      <c r="A8" s="289"/>
      <c r="B8" s="588" t="s">
        <v>1</v>
      </c>
      <c r="C8" s="589"/>
      <c r="D8" s="589"/>
      <c r="E8" s="590"/>
      <c r="F8" s="290">
        <f>F9+F15+F17+F19</f>
        <v>400102000</v>
      </c>
      <c r="G8" s="290">
        <f>G9+G15+G17+G19</f>
        <v>413320000</v>
      </c>
      <c r="H8" s="291">
        <f t="shared" si="0"/>
        <v>13218000</v>
      </c>
    </row>
    <row r="9" spans="1:8" ht="26.1" customHeight="1" x14ac:dyDescent="0.3">
      <c r="A9" s="292"/>
      <c r="B9" s="375"/>
      <c r="C9" s="376" t="s">
        <v>9</v>
      </c>
      <c r="D9" s="377"/>
      <c r="E9" s="378"/>
      <c r="F9" s="255">
        <f>SUM(F10:F14)</f>
        <v>240136000</v>
      </c>
      <c r="G9" s="255">
        <f>SUM(G10:G14)</f>
        <v>258772000</v>
      </c>
      <c r="H9" s="293">
        <f t="shared" si="0"/>
        <v>18636000</v>
      </c>
    </row>
    <row r="10" spans="1:8" ht="26.1" customHeight="1" x14ac:dyDescent="0.3">
      <c r="A10" s="292"/>
      <c r="B10" s="379"/>
      <c r="C10" s="380"/>
      <c r="D10" s="591" t="s">
        <v>123</v>
      </c>
      <c r="E10" s="592"/>
      <c r="F10" s="367">
        <v>30731000</v>
      </c>
      <c r="G10" s="256">
        <v>43263000</v>
      </c>
      <c r="H10" s="294">
        <f>G10-F10</f>
        <v>12532000</v>
      </c>
    </row>
    <row r="11" spans="1:8" s="17" customFormat="1" ht="26.1" customHeight="1" x14ac:dyDescent="0.3">
      <c r="A11" s="292"/>
      <c r="B11" s="379"/>
      <c r="C11" s="380"/>
      <c r="D11" s="583" t="s">
        <v>183</v>
      </c>
      <c r="E11" s="584"/>
      <c r="F11" s="366">
        <v>110099000</v>
      </c>
      <c r="G11" s="366">
        <v>113386000</v>
      </c>
      <c r="H11" s="295">
        <f t="shared" ref="H11:H13" si="1">G11-F11</f>
        <v>3287000</v>
      </c>
    </row>
    <row r="12" spans="1:8" s="25" customFormat="1" ht="26.1" customHeight="1" x14ac:dyDescent="0.3">
      <c r="A12" s="292"/>
      <c r="B12" s="379"/>
      <c r="C12" s="380"/>
      <c r="D12" s="583" t="s">
        <v>184</v>
      </c>
      <c r="E12" s="584"/>
      <c r="F12" s="366">
        <v>94371000</v>
      </c>
      <c r="G12" s="257">
        <v>97188000</v>
      </c>
      <c r="H12" s="295">
        <f t="shared" si="1"/>
        <v>2817000</v>
      </c>
    </row>
    <row r="13" spans="1:8" s="25" customFormat="1" ht="26.1" customHeight="1" x14ac:dyDescent="0.3">
      <c r="A13" s="292"/>
      <c r="B13" s="379"/>
      <c r="C13" s="380"/>
      <c r="D13" s="593" t="s">
        <v>84</v>
      </c>
      <c r="E13" s="594"/>
      <c r="F13" s="366">
        <v>1495000</v>
      </c>
      <c r="G13" s="366">
        <v>1495000</v>
      </c>
      <c r="H13" s="295">
        <f t="shared" si="1"/>
        <v>0</v>
      </c>
    </row>
    <row r="14" spans="1:8" s="25" customFormat="1" ht="26.1" customHeight="1" x14ac:dyDescent="0.3">
      <c r="A14" s="292"/>
      <c r="B14" s="379"/>
      <c r="C14" s="380"/>
      <c r="D14" s="593" t="s">
        <v>85</v>
      </c>
      <c r="E14" s="594"/>
      <c r="F14" s="366">
        <v>3440000</v>
      </c>
      <c r="G14" s="366">
        <v>3440000</v>
      </c>
      <c r="H14" s="295">
        <f t="shared" ref="H14:H17" si="2">G14-F14</f>
        <v>0</v>
      </c>
    </row>
    <row r="15" spans="1:8" s="25" customFormat="1" ht="26.1" customHeight="1" x14ac:dyDescent="0.3">
      <c r="A15" s="292"/>
      <c r="B15" s="375"/>
      <c r="C15" s="376" t="s">
        <v>127</v>
      </c>
      <c r="D15" s="377"/>
      <c r="E15" s="378"/>
      <c r="F15" s="255">
        <f>F16</f>
        <v>142548000</v>
      </c>
      <c r="G15" s="255">
        <f>G16</f>
        <v>142548000</v>
      </c>
      <c r="H15" s="293">
        <f t="shared" ref="H15" si="3">G15-F15</f>
        <v>0</v>
      </c>
    </row>
    <row r="16" spans="1:8" s="25" customFormat="1" ht="26.1" customHeight="1" x14ac:dyDescent="0.3">
      <c r="A16" s="292"/>
      <c r="B16" s="379"/>
      <c r="C16" s="380"/>
      <c r="D16" s="591" t="s">
        <v>126</v>
      </c>
      <c r="E16" s="592"/>
      <c r="F16" s="256">
        <v>142548000</v>
      </c>
      <c r="G16" s="258">
        <v>142548000</v>
      </c>
      <c r="H16" s="294">
        <f>G16-F16</f>
        <v>0</v>
      </c>
    </row>
    <row r="17" spans="1:11" s="25" customFormat="1" ht="26.1" customHeight="1" x14ac:dyDescent="0.3">
      <c r="A17" s="292"/>
      <c r="B17" s="375"/>
      <c r="C17" s="376" t="s">
        <v>189</v>
      </c>
      <c r="D17" s="377"/>
      <c r="E17" s="378"/>
      <c r="F17" s="255">
        <f>F18</f>
        <v>12000000</v>
      </c>
      <c r="G17" s="255">
        <f>G18</f>
        <v>12000000</v>
      </c>
      <c r="H17" s="293">
        <f t="shared" si="2"/>
        <v>0</v>
      </c>
    </row>
    <row r="18" spans="1:11" s="25" customFormat="1" ht="26.1" customHeight="1" x14ac:dyDescent="0.3">
      <c r="A18" s="292"/>
      <c r="B18" s="379"/>
      <c r="C18" s="380"/>
      <c r="D18" s="578" t="s">
        <v>190</v>
      </c>
      <c r="E18" s="579"/>
      <c r="F18" s="256">
        <v>12000000</v>
      </c>
      <c r="G18" s="256">
        <v>12000000</v>
      </c>
      <c r="H18" s="294">
        <f>G18-F18</f>
        <v>0</v>
      </c>
    </row>
    <row r="19" spans="1:11" s="25" customFormat="1" ht="26.1" customHeight="1" x14ac:dyDescent="0.3">
      <c r="A19" s="292"/>
      <c r="B19" s="375"/>
      <c r="C19" s="376" t="s">
        <v>124</v>
      </c>
      <c r="D19" s="377"/>
      <c r="E19" s="378"/>
      <c r="F19" s="255">
        <f>F20</f>
        <v>5418000</v>
      </c>
      <c r="G19" s="255">
        <f>G20</f>
        <v>0</v>
      </c>
      <c r="H19" s="293">
        <f t="shared" ref="H19" si="4">G19-F19</f>
        <v>-5418000</v>
      </c>
    </row>
    <row r="20" spans="1:11" s="25" customFormat="1" ht="26.1" customHeight="1" x14ac:dyDescent="0.3">
      <c r="A20" s="292"/>
      <c r="B20" s="379"/>
      <c r="C20" s="380"/>
      <c r="D20" s="578" t="s">
        <v>125</v>
      </c>
      <c r="E20" s="579"/>
      <c r="F20" s="256">
        <v>5418000</v>
      </c>
      <c r="G20" s="256"/>
      <c r="H20" s="294">
        <f>G20-F20</f>
        <v>-5418000</v>
      </c>
    </row>
    <row r="21" spans="1:11" ht="26.1" customHeight="1" x14ac:dyDescent="0.3">
      <c r="A21" s="292"/>
      <c r="B21" s="563" t="s">
        <v>2</v>
      </c>
      <c r="C21" s="564"/>
      <c r="D21" s="564"/>
      <c r="E21" s="565"/>
      <c r="F21" s="259">
        <f>F22</f>
        <v>15802000</v>
      </c>
      <c r="G21" s="259">
        <f>G22</f>
        <v>14518000</v>
      </c>
      <c r="H21" s="296">
        <f t="shared" si="0"/>
        <v>-1284000</v>
      </c>
    </row>
    <row r="22" spans="1:11" ht="26.1" customHeight="1" x14ac:dyDescent="0.3">
      <c r="A22" s="292"/>
      <c r="B22" s="382"/>
      <c r="C22" s="376" t="s">
        <v>9</v>
      </c>
      <c r="D22" s="377"/>
      <c r="E22" s="383"/>
      <c r="F22" s="255">
        <f>SUM(F23:F26)</f>
        <v>15802000</v>
      </c>
      <c r="G22" s="255">
        <f>SUM(G23:G26)</f>
        <v>14518000</v>
      </c>
      <c r="H22" s="293">
        <f>G22-F22</f>
        <v>-1284000</v>
      </c>
      <c r="K22" s="22"/>
    </row>
    <row r="23" spans="1:11" ht="26.1" customHeight="1" x14ac:dyDescent="0.3">
      <c r="A23" s="297"/>
      <c r="B23" s="384"/>
      <c r="C23" s="413"/>
      <c r="D23" s="557" t="s">
        <v>193</v>
      </c>
      <c r="E23" s="557"/>
      <c r="F23" s="246">
        <v>2736000</v>
      </c>
      <c r="G23" s="246">
        <v>2844000</v>
      </c>
      <c r="H23" s="298">
        <f t="shared" ref="H23:H26" si="5">G23-F23</f>
        <v>108000</v>
      </c>
    </row>
    <row r="24" spans="1:11" s="25" customFormat="1" ht="26.1" customHeight="1" x14ac:dyDescent="0.3">
      <c r="A24" s="297"/>
      <c r="B24" s="384"/>
      <c r="C24" s="413"/>
      <c r="D24" s="557" t="s">
        <v>162</v>
      </c>
      <c r="E24" s="557"/>
      <c r="F24" s="246">
        <v>2316000</v>
      </c>
      <c r="G24" s="246">
        <v>1674000</v>
      </c>
      <c r="H24" s="298">
        <f t="shared" si="5"/>
        <v>-642000</v>
      </c>
    </row>
    <row r="25" spans="1:11" s="25" customFormat="1" ht="26.1" customHeight="1" x14ac:dyDescent="0.3">
      <c r="A25" s="297"/>
      <c r="B25" s="384"/>
      <c r="C25" s="413"/>
      <c r="D25" s="595" t="s">
        <v>72</v>
      </c>
      <c r="E25" s="595"/>
      <c r="F25" s="246">
        <v>10000000</v>
      </c>
      <c r="G25" s="246">
        <v>10000000</v>
      </c>
      <c r="H25" s="298">
        <f t="shared" ref="H25" si="6">G25-F25</f>
        <v>0</v>
      </c>
    </row>
    <row r="26" spans="1:11" ht="26.1" customHeight="1" x14ac:dyDescent="0.3">
      <c r="A26" s="297"/>
      <c r="B26" s="384"/>
      <c r="C26" s="413"/>
      <c r="D26" s="566" t="s">
        <v>215</v>
      </c>
      <c r="E26" s="567"/>
      <c r="F26" s="246">
        <v>750000</v>
      </c>
      <c r="G26" s="246"/>
      <c r="H26" s="298">
        <f t="shared" si="5"/>
        <v>-750000</v>
      </c>
    </row>
    <row r="27" spans="1:11" ht="26.1" customHeight="1" x14ac:dyDescent="0.3">
      <c r="A27" s="299"/>
      <c r="B27" s="563" t="s">
        <v>68</v>
      </c>
      <c r="C27" s="564"/>
      <c r="D27" s="564"/>
      <c r="E27" s="565"/>
      <c r="F27" s="259">
        <f>F28+F37+F61</f>
        <v>1804018000</v>
      </c>
      <c r="G27" s="259">
        <f>G28+G37+G61</f>
        <v>1624273000</v>
      </c>
      <c r="H27" s="300">
        <f t="shared" ref="H27:H36" si="7">G27-F27</f>
        <v>-179745000</v>
      </c>
    </row>
    <row r="28" spans="1:11" ht="26.1" customHeight="1" x14ac:dyDescent="0.3">
      <c r="A28" s="299"/>
      <c r="B28" s="386"/>
      <c r="C28" s="376" t="s">
        <v>69</v>
      </c>
      <c r="D28" s="387"/>
      <c r="E28" s="388"/>
      <c r="F28" s="262">
        <f>SUM(F29:F36)</f>
        <v>351131000</v>
      </c>
      <c r="G28" s="262">
        <f>SUM(G29:G36)</f>
        <v>365010000</v>
      </c>
      <c r="H28" s="301">
        <f t="shared" si="7"/>
        <v>13879000</v>
      </c>
    </row>
    <row r="29" spans="1:11" s="25" customFormat="1" ht="26.1" customHeight="1" x14ac:dyDescent="0.3">
      <c r="A29" s="299"/>
      <c r="B29" s="389"/>
      <c r="C29" s="390"/>
      <c r="D29" s="557" t="s">
        <v>113</v>
      </c>
      <c r="E29" s="557"/>
      <c r="F29" s="286">
        <v>292788000</v>
      </c>
      <c r="G29" s="284">
        <v>302770000</v>
      </c>
      <c r="H29" s="302">
        <f t="shared" si="7"/>
        <v>9982000</v>
      </c>
    </row>
    <row r="30" spans="1:11" s="25" customFormat="1" ht="26.1" customHeight="1" x14ac:dyDescent="0.3">
      <c r="A30" s="299"/>
      <c r="B30" s="389"/>
      <c r="C30" s="391"/>
      <c r="D30" s="557" t="s">
        <v>205</v>
      </c>
      <c r="E30" s="557"/>
      <c r="F30" s="286">
        <v>2380000</v>
      </c>
      <c r="G30" s="284">
        <v>7000000</v>
      </c>
      <c r="H30" s="302">
        <f t="shared" si="7"/>
        <v>4620000</v>
      </c>
    </row>
    <row r="31" spans="1:11" s="25" customFormat="1" ht="26.1" customHeight="1" x14ac:dyDescent="0.3">
      <c r="A31" s="299"/>
      <c r="B31" s="389"/>
      <c r="C31" s="391"/>
      <c r="D31" s="557" t="s">
        <v>207</v>
      </c>
      <c r="E31" s="557"/>
      <c r="F31" s="286">
        <v>22940000</v>
      </c>
      <c r="G31" s="284">
        <v>20900000</v>
      </c>
      <c r="H31" s="302">
        <f t="shared" si="7"/>
        <v>-2040000</v>
      </c>
    </row>
    <row r="32" spans="1:11" ht="26.1" customHeight="1" x14ac:dyDescent="0.3">
      <c r="A32" s="299"/>
      <c r="B32" s="389"/>
      <c r="C32" s="391"/>
      <c r="D32" s="557" t="s">
        <v>201</v>
      </c>
      <c r="E32" s="557"/>
      <c r="F32" s="286">
        <v>7200000</v>
      </c>
      <c r="G32" s="284">
        <v>7560000</v>
      </c>
      <c r="H32" s="302">
        <f t="shared" si="7"/>
        <v>360000</v>
      </c>
    </row>
    <row r="33" spans="1:8" s="25" customFormat="1" ht="26.1" customHeight="1" x14ac:dyDescent="0.3">
      <c r="A33" s="299"/>
      <c r="B33" s="389"/>
      <c r="C33" s="392"/>
      <c r="D33" s="557" t="s">
        <v>202</v>
      </c>
      <c r="E33" s="557"/>
      <c r="F33" s="286">
        <v>6000000</v>
      </c>
      <c r="G33" s="284">
        <v>6000000</v>
      </c>
      <c r="H33" s="302">
        <f t="shared" si="7"/>
        <v>0</v>
      </c>
    </row>
    <row r="34" spans="1:8" s="25" customFormat="1" ht="26.1" customHeight="1" x14ac:dyDescent="0.3">
      <c r="A34" s="299"/>
      <c r="B34" s="389"/>
      <c r="C34" s="392"/>
      <c r="D34" s="557" t="s">
        <v>231</v>
      </c>
      <c r="E34" s="557"/>
      <c r="F34" s="286">
        <v>1000000</v>
      </c>
      <c r="G34" s="284">
        <v>1074000</v>
      </c>
      <c r="H34" s="302">
        <f t="shared" si="7"/>
        <v>74000</v>
      </c>
    </row>
    <row r="35" spans="1:8" s="25" customFormat="1" ht="26.1" customHeight="1" x14ac:dyDescent="0.3">
      <c r="A35" s="299"/>
      <c r="B35" s="389"/>
      <c r="C35" s="392"/>
      <c r="D35" s="557" t="s">
        <v>203</v>
      </c>
      <c r="E35" s="557"/>
      <c r="F35" s="286">
        <v>240000</v>
      </c>
      <c r="G35" s="284">
        <v>140000</v>
      </c>
      <c r="H35" s="302">
        <f t="shared" si="7"/>
        <v>-100000</v>
      </c>
    </row>
    <row r="36" spans="1:8" ht="26.1" customHeight="1" x14ac:dyDescent="0.3">
      <c r="A36" s="299"/>
      <c r="B36" s="389"/>
      <c r="C36" s="392"/>
      <c r="D36" s="557" t="s">
        <v>204</v>
      </c>
      <c r="E36" s="557"/>
      <c r="F36" s="286">
        <v>18583000</v>
      </c>
      <c r="G36" s="284">
        <v>19566000</v>
      </c>
      <c r="H36" s="302">
        <f t="shared" si="7"/>
        <v>983000</v>
      </c>
    </row>
    <row r="37" spans="1:8" ht="26.1" customHeight="1" x14ac:dyDescent="0.3">
      <c r="A37" s="299"/>
      <c r="B37" s="389"/>
      <c r="C37" s="376" t="s">
        <v>70</v>
      </c>
      <c r="D37" s="377"/>
      <c r="E37" s="378"/>
      <c r="F37" s="264">
        <f>F38+F44+F55+F59+F57</f>
        <v>623645000</v>
      </c>
      <c r="G37" s="264">
        <f>G38+G44+G55+G59+G57</f>
        <v>623541000</v>
      </c>
      <c r="H37" s="303">
        <f>G37-F37</f>
        <v>-104000</v>
      </c>
    </row>
    <row r="38" spans="1:8" ht="26.1" customHeight="1" x14ac:dyDescent="0.3">
      <c r="A38" s="299"/>
      <c r="B38" s="394"/>
      <c r="C38" s="395"/>
      <c r="D38" s="396" t="s">
        <v>59</v>
      </c>
      <c r="E38" s="397"/>
      <c r="F38" s="265">
        <f>SUM(F39:F43)</f>
        <v>411396000</v>
      </c>
      <c r="G38" s="265">
        <f>SUM(G39:G43)</f>
        <v>417963000</v>
      </c>
      <c r="H38" s="304">
        <f t="shared" ref="H38:H43" si="8">G38-F38</f>
        <v>6567000</v>
      </c>
    </row>
    <row r="39" spans="1:8" s="25" customFormat="1" ht="26.1" customHeight="1" x14ac:dyDescent="0.3">
      <c r="A39" s="299"/>
      <c r="B39" s="394"/>
      <c r="C39" s="394"/>
      <c r="D39" s="398"/>
      <c r="E39" s="281" t="s">
        <v>191</v>
      </c>
      <c r="F39" s="365">
        <v>379396000</v>
      </c>
      <c r="G39" s="282">
        <v>384713000</v>
      </c>
      <c r="H39" s="305">
        <f t="shared" si="8"/>
        <v>5317000</v>
      </c>
    </row>
    <row r="40" spans="1:8" ht="26.1" customHeight="1" x14ac:dyDescent="0.3">
      <c r="A40" s="299"/>
      <c r="B40" s="394"/>
      <c r="C40" s="394"/>
      <c r="D40" s="398"/>
      <c r="E40" s="283" t="s">
        <v>196</v>
      </c>
      <c r="F40" s="364">
        <v>10000000</v>
      </c>
      <c r="G40" s="284">
        <v>11250000</v>
      </c>
      <c r="H40" s="306">
        <f t="shared" si="8"/>
        <v>1250000</v>
      </c>
    </row>
    <row r="41" spans="1:8" s="17" customFormat="1" ht="26.1" customHeight="1" x14ac:dyDescent="0.3">
      <c r="A41" s="299"/>
      <c r="B41" s="394"/>
      <c r="C41" s="394"/>
      <c r="D41" s="398"/>
      <c r="E41" s="283" t="s">
        <v>114</v>
      </c>
      <c r="F41" s="364">
        <v>8000000</v>
      </c>
      <c r="G41" s="285">
        <v>8000000</v>
      </c>
      <c r="H41" s="306">
        <f t="shared" si="8"/>
        <v>0</v>
      </c>
    </row>
    <row r="42" spans="1:8" ht="26.1" customHeight="1" x14ac:dyDescent="0.3">
      <c r="A42" s="299"/>
      <c r="B42" s="394"/>
      <c r="C42" s="394"/>
      <c r="D42" s="398"/>
      <c r="E42" s="283" t="s">
        <v>93</v>
      </c>
      <c r="F42" s="364">
        <v>8000000</v>
      </c>
      <c r="G42" s="285">
        <v>8000000</v>
      </c>
      <c r="H42" s="306">
        <f t="shared" si="8"/>
        <v>0</v>
      </c>
    </row>
    <row r="43" spans="1:8" ht="26.1" customHeight="1" x14ac:dyDescent="0.3">
      <c r="A43" s="299"/>
      <c r="B43" s="394"/>
      <c r="C43" s="394"/>
      <c r="D43" s="432"/>
      <c r="E43" s="283" t="s">
        <v>197</v>
      </c>
      <c r="F43" s="364">
        <v>6000000</v>
      </c>
      <c r="G43" s="285">
        <v>6000000</v>
      </c>
      <c r="H43" s="306">
        <f t="shared" si="8"/>
        <v>0</v>
      </c>
    </row>
    <row r="44" spans="1:8" ht="26.1" customHeight="1" x14ac:dyDescent="0.3">
      <c r="A44" s="299"/>
      <c r="B44" s="394"/>
      <c r="C44" s="394"/>
      <c r="D44" s="400" t="s">
        <v>4</v>
      </c>
      <c r="E44" s="401"/>
      <c r="F44" s="266">
        <f>SUM(F45:F54)</f>
        <v>26558000</v>
      </c>
      <c r="G44" s="266">
        <f>SUM(G45:G54)</f>
        <v>34728000</v>
      </c>
      <c r="H44" s="307">
        <f t="shared" ref="H44:H60" si="9">G44-F44</f>
        <v>8170000</v>
      </c>
    </row>
    <row r="45" spans="1:8" ht="26.1" customHeight="1" x14ac:dyDescent="0.3">
      <c r="A45" s="292"/>
      <c r="B45" s="389"/>
      <c r="C45" s="402"/>
      <c r="D45" s="382"/>
      <c r="E45" s="403" t="s">
        <v>198</v>
      </c>
      <c r="F45" s="370">
        <v>3854000</v>
      </c>
      <c r="G45" s="554">
        <v>34728000</v>
      </c>
      <c r="H45" s="308">
        <f t="shared" si="9"/>
        <v>30874000</v>
      </c>
    </row>
    <row r="46" spans="1:8" ht="26.1" customHeight="1" x14ac:dyDescent="0.3">
      <c r="A46" s="292"/>
      <c r="B46" s="389"/>
      <c r="C46" s="389"/>
      <c r="D46" s="394"/>
      <c r="E46" s="404" t="s">
        <v>216</v>
      </c>
      <c r="F46" s="371">
        <v>6690000</v>
      </c>
      <c r="G46" s="555"/>
      <c r="H46" s="309">
        <f t="shared" si="9"/>
        <v>-6690000</v>
      </c>
    </row>
    <row r="47" spans="1:8" s="17" customFormat="1" ht="26.1" customHeight="1" x14ac:dyDescent="0.3">
      <c r="A47" s="292"/>
      <c r="B47" s="389"/>
      <c r="C47" s="389"/>
      <c r="D47" s="394"/>
      <c r="E47" s="399" t="s">
        <v>217</v>
      </c>
      <c r="F47" s="371">
        <v>5280000</v>
      </c>
      <c r="G47" s="555"/>
      <c r="H47" s="309">
        <f t="shared" si="9"/>
        <v>-5280000</v>
      </c>
    </row>
    <row r="48" spans="1:8" s="17" customFormat="1" ht="26.1" customHeight="1" x14ac:dyDescent="0.3">
      <c r="A48" s="292"/>
      <c r="B48" s="389"/>
      <c r="C48" s="389"/>
      <c r="D48" s="394"/>
      <c r="E48" s="399" t="s">
        <v>218</v>
      </c>
      <c r="F48" s="368"/>
      <c r="G48" s="555"/>
      <c r="H48" s="309">
        <f t="shared" si="9"/>
        <v>0</v>
      </c>
    </row>
    <row r="49" spans="1:8" ht="26.1" customHeight="1" x14ac:dyDescent="0.3">
      <c r="A49" s="292"/>
      <c r="B49" s="389"/>
      <c r="C49" s="389"/>
      <c r="D49" s="394"/>
      <c r="E49" s="399" t="s">
        <v>219</v>
      </c>
      <c r="F49" s="368">
        <v>4644000</v>
      </c>
      <c r="G49" s="555"/>
      <c r="H49" s="309">
        <f t="shared" si="9"/>
        <v>-4644000</v>
      </c>
    </row>
    <row r="50" spans="1:8" s="17" customFormat="1" ht="26.1" customHeight="1" x14ac:dyDescent="0.3">
      <c r="A50" s="292"/>
      <c r="B50" s="389"/>
      <c r="C50" s="389"/>
      <c r="D50" s="394"/>
      <c r="E50" s="399" t="s">
        <v>220</v>
      </c>
      <c r="F50" s="368">
        <v>1416000</v>
      </c>
      <c r="G50" s="555"/>
      <c r="H50" s="309">
        <f t="shared" si="9"/>
        <v>-1416000</v>
      </c>
    </row>
    <row r="51" spans="1:8" s="17" customFormat="1" ht="26.1" customHeight="1" x14ac:dyDescent="0.3">
      <c r="A51" s="292"/>
      <c r="B51" s="389"/>
      <c r="C51" s="389"/>
      <c r="D51" s="394"/>
      <c r="E51" s="399" t="s">
        <v>221</v>
      </c>
      <c r="F51" s="368">
        <v>684000</v>
      </c>
      <c r="G51" s="555"/>
      <c r="H51" s="309">
        <f t="shared" si="9"/>
        <v>-684000</v>
      </c>
    </row>
    <row r="52" spans="1:8" ht="26.1" customHeight="1" x14ac:dyDescent="0.3">
      <c r="A52" s="292"/>
      <c r="B52" s="389"/>
      <c r="C52" s="389"/>
      <c r="D52" s="394"/>
      <c r="E52" s="399" t="s">
        <v>222</v>
      </c>
      <c r="F52" s="368">
        <v>2340000</v>
      </c>
      <c r="G52" s="555"/>
      <c r="H52" s="309">
        <f t="shared" si="9"/>
        <v>-2340000</v>
      </c>
    </row>
    <row r="53" spans="1:8" s="17" customFormat="1" ht="26.1" customHeight="1" x14ac:dyDescent="0.3">
      <c r="A53" s="292"/>
      <c r="B53" s="389"/>
      <c r="C53" s="389"/>
      <c r="D53" s="394"/>
      <c r="E53" s="399" t="s">
        <v>199</v>
      </c>
      <c r="F53" s="368">
        <v>900000</v>
      </c>
      <c r="G53" s="555"/>
      <c r="H53" s="309">
        <f t="shared" si="9"/>
        <v>-900000</v>
      </c>
    </row>
    <row r="54" spans="1:8" ht="26.1" customHeight="1" x14ac:dyDescent="0.3">
      <c r="A54" s="292"/>
      <c r="B54" s="389"/>
      <c r="C54" s="389"/>
      <c r="D54" s="394"/>
      <c r="E54" s="393" t="s">
        <v>200</v>
      </c>
      <c r="F54" s="369">
        <v>750000</v>
      </c>
      <c r="G54" s="556"/>
      <c r="H54" s="310">
        <f t="shared" si="9"/>
        <v>-750000</v>
      </c>
    </row>
    <row r="55" spans="1:8" ht="26.1" customHeight="1" x14ac:dyDescent="0.3">
      <c r="A55" s="292"/>
      <c r="B55" s="389"/>
      <c r="C55" s="389"/>
      <c r="D55" s="396" t="s">
        <v>208</v>
      </c>
      <c r="E55" s="405"/>
      <c r="F55" s="267">
        <f>F56</f>
        <v>177693000</v>
      </c>
      <c r="G55" s="267">
        <f>G56</f>
        <v>162850000</v>
      </c>
      <c r="H55" s="311">
        <f t="shared" si="9"/>
        <v>-14843000</v>
      </c>
    </row>
    <row r="56" spans="1:8" ht="26.1" customHeight="1" x14ac:dyDescent="0.3">
      <c r="A56" s="299"/>
      <c r="B56" s="389"/>
      <c r="C56" s="402"/>
      <c r="D56" s="406"/>
      <c r="E56" s="407" t="s">
        <v>223</v>
      </c>
      <c r="F56" s="364">
        <v>177693000</v>
      </c>
      <c r="G56" s="364">
        <v>162850000</v>
      </c>
      <c r="H56" s="306">
        <f>G56-F56</f>
        <v>-14843000</v>
      </c>
    </row>
    <row r="57" spans="1:8" ht="26.1" customHeight="1" x14ac:dyDescent="0.3">
      <c r="A57" s="299"/>
      <c r="B57" s="389"/>
      <c r="C57" s="402"/>
      <c r="D57" s="408" t="s">
        <v>47</v>
      </c>
      <c r="E57" s="409"/>
      <c r="F57" s="268">
        <f>F58</f>
        <v>7998000</v>
      </c>
      <c r="G57" s="268">
        <f>G58</f>
        <v>8000000</v>
      </c>
      <c r="H57" s="312">
        <f t="shared" si="9"/>
        <v>2000</v>
      </c>
    </row>
    <row r="58" spans="1:8" ht="26.1" customHeight="1" x14ac:dyDescent="0.3">
      <c r="A58" s="299"/>
      <c r="B58" s="389"/>
      <c r="C58" s="402"/>
      <c r="D58" s="410"/>
      <c r="E58" s="411" t="s">
        <v>79</v>
      </c>
      <c r="F58" s="364">
        <v>7998000</v>
      </c>
      <c r="G58" s="364">
        <v>8000000</v>
      </c>
      <c r="H58" s="313">
        <f>G58-F58</f>
        <v>2000</v>
      </c>
    </row>
    <row r="59" spans="1:8" ht="26.1" customHeight="1" x14ac:dyDescent="0.3">
      <c r="A59" s="299"/>
      <c r="B59" s="389"/>
      <c r="C59" s="389"/>
      <c r="D59" s="396" t="s">
        <v>10</v>
      </c>
      <c r="E59" s="405"/>
      <c r="F59" s="267">
        <f>SUM(F60:F60)</f>
        <v>0</v>
      </c>
      <c r="G59" s="267">
        <f>SUM(G60:G60)</f>
        <v>0</v>
      </c>
      <c r="H59" s="311">
        <f t="shared" si="9"/>
        <v>0</v>
      </c>
    </row>
    <row r="60" spans="1:8" ht="26.1" customHeight="1" x14ac:dyDescent="0.3">
      <c r="A60" s="292"/>
      <c r="B60" s="389"/>
      <c r="C60" s="402"/>
      <c r="D60" s="412"/>
      <c r="E60" s="381" t="s">
        <v>140</v>
      </c>
      <c r="F60" s="256"/>
      <c r="G60" s="263"/>
      <c r="H60" s="308">
        <f t="shared" si="9"/>
        <v>0</v>
      </c>
    </row>
    <row r="61" spans="1:8" ht="26.1" customHeight="1" x14ac:dyDescent="0.3">
      <c r="A61" s="292"/>
      <c r="B61" s="389"/>
      <c r="C61" s="414" t="s">
        <v>9</v>
      </c>
      <c r="D61" s="415"/>
      <c r="E61" s="415"/>
      <c r="F61" s="275">
        <f>F62+F66+F68+F70+F75+F83+F85+F87+F89</f>
        <v>829242000</v>
      </c>
      <c r="G61" s="275">
        <f>G62+G66+G68+G70+G75+G83+G85+G87+G89</f>
        <v>635722000</v>
      </c>
      <c r="H61" s="293">
        <f t="shared" ref="H61:H82" si="10">G61-F61</f>
        <v>-193520000</v>
      </c>
    </row>
    <row r="62" spans="1:8" ht="26.1" customHeight="1" x14ac:dyDescent="0.3">
      <c r="A62" s="292"/>
      <c r="B62" s="389"/>
      <c r="C62" s="395"/>
      <c r="D62" s="559" t="s">
        <v>17</v>
      </c>
      <c r="E62" s="560"/>
      <c r="F62" s="276">
        <f>SUM(F63:F65)</f>
        <v>294715000</v>
      </c>
      <c r="G62" s="276">
        <f>SUM(G63:G65)</f>
        <v>295616000</v>
      </c>
      <c r="H62" s="311">
        <f t="shared" si="10"/>
        <v>901000</v>
      </c>
    </row>
    <row r="63" spans="1:8" ht="26.1" customHeight="1" x14ac:dyDescent="0.3">
      <c r="A63" s="292"/>
      <c r="B63" s="389"/>
      <c r="C63" s="416"/>
      <c r="D63" s="413"/>
      <c r="E63" s="434" t="s">
        <v>192</v>
      </c>
      <c r="F63" s="277">
        <v>153345000</v>
      </c>
      <c r="G63" s="277">
        <v>153382000</v>
      </c>
      <c r="H63" s="308">
        <f t="shared" si="10"/>
        <v>37000</v>
      </c>
    </row>
    <row r="64" spans="1:8" s="25" customFormat="1" ht="26.1" customHeight="1" x14ac:dyDescent="0.3">
      <c r="A64" s="299"/>
      <c r="B64" s="389"/>
      <c r="C64" s="385"/>
      <c r="D64" s="413"/>
      <c r="E64" s="435" t="s">
        <v>160</v>
      </c>
      <c r="F64" s="260">
        <v>131370000</v>
      </c>
      <c r="G64" s="260">
        <v>132234000</v>
      </c>
      <c r="H64" s="309">
        <f t="shared" si="10"/>
        <v>864000</v>
      </c>
    </row>
    <row r="65" spans="1:8" s="363" customFormat="1" ht="26.1" customHeight="1" x14ac:dyDescent="0.3">
      <c r="A65" s="299"/>
      <c r="B65" s="389"/>
      <c r="C65" s="385"/>
      <c r="D65" s="413"/>
      <c r="E65" s="433" t="s">
        <v>73</v>
      </c>
      <c r="F65" s="260">
        <v>10000000</v>
      </c>
      <c r="G65" s="260">
        <v>10000000</v>
      </c>
      <c r="H65" s="309">
        <f t="shared" ref="H65" si="11">G65-F65</f>
        <v>0</v>
      </c>
    </row>
    <row r="66" spans="1:8" s="25" customFormat="1" ht="26.1" customHeight="1" x14ac:dyDescent="0.3">
      <c r="A66" s="292"/>
      <c r="B66" s="389"/>
      <c r="C66" s="395"/>
      <c r="D66" s="559" t="s">
        <v>126</v>
      </c>
      <c r="E66" s="560"/>
      <c r="F66" s="267">
        <f>F67</f>
        <v>61092000</v>
      </c>
      <c r="G66" s="267">
        <f>G67</f>
        <v>61092000</v>
      </c>
      <c r="H66" s="311">
        <f t="shared" ref="H66:H67" si="12">G66-F66</f>
        <v>0</v>
      </c>
    </row>
    <row r="67" spans="1:8" s="25" customFormat="1" ht="26.1" customHeight="1" x14ac:dyDescent="0.3">
      <c r="A67" s="292"/>
      <c r="B67" s="389"/>
      <c r="C67" s="416"/>
      <c r="D67" s="413" t="s">
        <v>128</v>
      </c>
      <c r="E67" s="434"/>
      <c r="F67" s="269">
        <v>61092000</v>
      </c>
      <c r="G67" s="269">
        <v>61092000</v>
      </c>
      <c r="H67" s="308">
        <f t="shared" si="12"/>
        <v>0</v>
      </c>
    </row>
    <row r="68" spans="1:8" s="25" customFormat="1" ht="26.1" customHeight="1" x14ac:dyDescent="0.3">
      <c r="A68" s="292"/>
      <c r="B68" s="389"/>
      <c r="C68" s="395"/>
      <c r="D68" s="559" t="s">
        <v>214</v>
      </c>
      <c r="E68" s="560"/>
      <c r="F68" s="267">
        <f>F69</f>
        <v>750000</v>
      </c>
      <c r="G68" s="267">
        <f>G69</f>
        <v>0</v>
      </c>
      <c r="H68" s="311">
        <f t="shared" ref="H68:H69" si="13">G68-F68</f>
        <v>-750000</v>
      </c>
    </row>
    <row r="69" spans="1:8" ht="26.1" customHeight="1" x14ac:dyDescent="0.3">
      <c r="A69" s="292"/>
      <c r="B69" s="389"/>
      <c r="C69" s="416"/>
      <c r="D69" s="413" t="s">
        <v>213</v>
      </c>
      <c r="E69" s="434"/>
      <c r="F69" s="269">
        <v>750000</v>
      </c>
      <c r="G69" s="269"/>
      <c r="H69" s="308">
        <f t="shared" si="13"/>
        <v>-750000</v>
      </c>
    </row>
    <row r="70" spans="1:8" s="25" customFormat="1" ht="26.1" customHeight="1" x14ac:dyDescent="0.3">
      <c r="A70" s="292"/>
      <c r="B70" s="389"/>
      <c r="C70" s="417"/>
      <c r="D70" s="559" t="s">
        <v>209</v>
      </c>
      <c r="E70" s="560"/>
      <c r="F70" s="267">
        <f>SUM(F71:F74)</f>
        <v>270644000</v>
      </c>
      <c r="G70" s="267">
        <f t="shared" ref="G70" si="14">SUM(G71:G74)</f>
        <v>81955000</v>
      </c>
      <c r="H70" s="314">
        <f>G70-F70</f>
        <v>-188689000</v>
      </c>
    </row>
    <row r="71" spans="1:8" s="25" customFormat="1" ht="26.1" customHeight="1" x14ac:dyDescent="0.3">
      <c r="A71" s="292"/>
      <c r="B71" s="389"/>
      <c r="C71" s="417"/>
      <c r="D71" s="418"/>
      <c r="E71" s="381" t="s">
        <v>209</v>
      </c>
      <c r="F71" s="256">
        <v>167541000</v>
      </c>
      <c r="G71" s="256">
        <v>0</v>
      </c>
      <c r="H71" s="308">
        <f t="shared" si="10"/>
        <v>-167541000</v>
      </c>
    </row>
    <row r="72" spans="1:8" s="25" customFormat="1" ht="26.1" customHeight="1" x14ac:dyDescent="0.3">
      <c r="A72" s="292"/>
      <c r="B72" s="389"/>
      <c r="C72" s="417"/>
      <c r="D72" s="418"/>
      <c r="E72" s="433" t="s">
        <v>224</v>
      </c>
      <c r="F72" s="260">
        <v>20642000</v>
      </c>
      <c r="G72" s="260">
        <v>31070000</v>
      </c>
      <c r="H72" s="308">
        <f t="shared" si="10"/>
        <v>10428000</v>
      </c>
    </row>
    <row r="73" spans="1:8" s="25" customFormat="1" ht="26.1" customHeight="1" x14ac:dyDescent="0.3">
      <c r="A73" s="292"/>
      <c r="B73" s="389"/>
      <c r="C73" s="417"/>
      <c r="D73" s="418"/>
      <c r="E73" s="440" t="s">
        <v>225</v>
      </c>
      <c r="F73" s="260">
        <v>45630000</v>
      </c>
      <c r="G73" s="260">
        <v>50885000</v>
      </c>
      <c r="H73" s="308">
        <f t="shared" si="10"/>
        <v>5255000</v>
      </c>
    </row>
    <row r="74" spans="1:8" ht="26.1" customHeight="1" x14ac:dyDescent="0.3">
      <c r="A74" s="292"/>
      <c r="B74" s="389"/>
      <c r="C74" s="417"/>
      <c r="D74" s="418"/>
      <c r="E74" s="441" t="s">
        <v>226</v>
      </c>
      <c r="F74" s="261">
        <v>36831000</v>
      </c>
      <c r="G74" s="261">
        <v>0</v>
      </c>
      <c r="H74" s="308">
        <f t="shared" si="10"/>
        <v>-36831000</v>
      </c>
    </row>
    <row r="75" spans="1:8" ht="26.1" customHeight="1" x14ac:dyDescent="0.3">
      <c r="A75" s="292"/>
      <c r="B75" s="389"/>
      <c r="C75" s="417"/>
      <c r="D75" s="561" t="s">
        <v>11</v>
      </c>
      <c r="E75" s="562"/>
      <c r="F75" s="268">
        <f>SUM(F76:F82)</f>
        <v>47550000</v>
      </c>
      <c r="G75" s="268">
        <f>SUM(G76:G82)</f>
        <v>44610000</v>
      </c>
      <c r="H75" s="268">
        <f>SUM(H76:H82)</f>
        <v>-2940000</v>
      </c>
    </row>
    <row r="76" spans="1:8" s="363" customFormat="1" ht="26.1" customHeight="1" x14ac:dyDescent="0.3">
      <c r="A76" s="315"/>
      <c r="B76" s="419"/>
      <c r="C76" s="420"/>
      <c r="D76" s="421"/>
      <c r="E76" s="453" t="s">
        <v>330</v>
      </c>
      <c r="F76" s="450">
        <v>12520000</v>
      </c>
      <c r="G76" s="450">
        <v>13610000</v>
      </c>
      <c r="H76" s="308">
        <f t="shared" si="10"/>
        <v>1090000</v>
      </c>
    </row>
    <row r="77" spans="1:8" s="363" customFormat="1" ht="26.1" customHeight="1" x14ac:dyDescent="0.3">
      <c r="A77" s="315"/>
      <c r="B77" s="419"/>
      <c r="C77" s="420"/>
      <c r="D77" s="422"/>
      <c r="E77" s="451" t="s">
        <v>234</v>
      </c>
      <c r="F77" s="451">
        <v>4950000</v>
      </c>
      <c r="G77" s="451">
        <v>0</v>
      </c>
      <c r="H77" s="308">
        <f t="shared" si="10"/>
        <v>-4950000</v>
      </c>
    </row>
    <row r="78" spans="1:8" s="363" customFormat="1" ht="26.1" customHeight="1" x14ac:dyDescent="0.3">
      <c r="A78" s="315"/>
      <c r="B78" s="419"/>
      <c r="C78" s="420"/>
      <c r="D78" s="422"/>
      <c r="E78" s="455" t="s">
        <v>235</v>
      </c>
      <c r="F78" s="455">
        <v>30080000</v>
      </c>
      <c r="G78" s="455">
        <v>0</v>
      </c>
      <c r="H78" s="308">
        <f t="shared" si="10"/>
        <v>-30080000</v>
      </c>
    </row>
    <row r="79" spans="1:8" s="363" customFormat="1" ht="26.1" customHeight="1" x14ac:dyDescent="0.3">
      <c r="A79" s="315"/>
      <c r="B79" s="419"/>
      <c r="C79" s="420"/>
      <c r="D79" s="422"/>
      <c r="E79" s="455" t="s">
        <v>326</v>
      </c>
      <c r="F79" s="455"/>
      <c r="G79" s="455">
        <v>13300000</v>
      </c>
      <c r="H79" s="308">
        <f t="shared" si="10"/>
        <v>13300000</v>
      </c>
    </row>
    <row r="80" spans="1:8" ht="26.1" customHeight="1" x14ac:dyDescent="0.3">
      <c r="A80" s="315"/>
      <c r="B80" s="419"/>
      <c r="C80" s="420"/>
      <c r="D80" s="422"/>
      <c r="E80" s="455" t="s">
        <v>327</v>
      </c>
      <c r="F80" s="455"/>
      <c r="G80" s="455">
        <v>5700000</v>
      </c>
      <c r="H80" s="308">
        <f t="shared" si="10"/>
        <v>5700000</v>
      </c>
    </row>
    <row r="81" spans="1:8" ht="26.1" customHeight="1" x14ac:dyDescent="0.3">
      <c r="A81" s="292"/>
      <c r="B81" s="389"/>
      <c r="C81" s="417"/>
      <c r="D81" s="422"/>
      <c r="E81" s="451" t="s">
        <v>328</v>
      </c>
      <c r="F81" s="451"/>
      <c r="G81" s="451">
        <v>8000000</v>
      </c>
      <c r="H81" s="308">
        <f t="shared" si="10"/>
        <v>8000000</v>
      </c>
    </row>
    <row r="82" spans="1:8" ht="26.1" customHeight="1" x14ac:dyDescent="0.3">
      <c r="A82" s="292"/>
      <c r="B82" s="389"/>
      <c r="C82" s="417"/>
      <c r="D82" s="423"/>
      <c r="E82" s="452" t="s">
        <v>329</v>
      </c>
      <c r="F82" s="452"/>
      <c r="G82" s="452">
        <v>4000000</v>
      </c>
      <c r="H82" s="308">
        <f t="shared" si="10"/>
        <v>4000000</v>
      </c>
    </row>
    <row r="83" spans="1:8" ht="26.1" customHeight="1" x14ac:dyDescent="0.3">
      <c r="A83" s="292"/>
      <c r="B83" s="389"/>
      <c r="C83" s="417"/>
      <c r="D83" s="424" t="s">
        <v>12</v>
      </c>
      <c r="E83" s="425"/>
      <c r="F83" s="270">
        <f>SUM(F84:F84)</f>
        <v>0</v>
      </c>
      <c r="G83" s="270">
        <f>SUM(G84:G84)</f>
        <v>0</v>
      </c>
      <c r="H83" s="316">
        <f t="shared" ref="H83:H88" si="15">G83-F83</f>
        <v>0</v>
      </c>
    </row>
    <row r="84" spans="1:8" ht="26.1" customHeight="1" x14ac:dyDescent="0.3">
      <c r="A84" s="315"/>
      <c r="B84" s="419"/>
      <c r="C84" s="419"/>
      <c r="D84" s="394"/>
      <c r="E84" s="436" t="s">
        <v>141</v>
      </c>
      <c r="F84" s="271"/>
      <c r="G84" s="269"/>
      <c r="H84" s="308">
        <f t="shared" si="15"/>
        <v>0</v>
      </c>
    </row>
    <row r="85" spans="1:8" ht="26.1" customHeight="1" x14ac:dyDescent="0.3">
      <c r="A85" s="292"/>
      <c r="B85" s="389"/>
      <c r="C85" s="389"/>
      <c r="D85" s="426" t="s">
        <v>16</v>
      </c>
      <c r="E85" s="427"/>
      <c r="F85" s="272">
        <f>SUM(F86:F86)</f>
        <v>0</v>
      </c>
      <c r="G85" s="272">
        <f>SUM(G86:G86)</f>
        <v>0</v>
      </c>
      <c r="H85" s="317">
        <f t="shared" si="15"/>
        <v>0</v>
      </c>
    </row>
    <row r="86" spans="1:8" ht="26.1" customHeight="1" x14ac:dyDescent="0.3">
      <c r="A86" s="315"/>
      <c r="B86" s="419"/>
      <c r="C86" s="419"/>
      <c r="D86" s="428"/>
      <c r="E86" s="437" t="s">
        <v>142</v>
      </c>
      <c r="F86" s="273"/>
      <c r="G86" s="274"/>
      <c r="H86" s="294">
        <f t="shared" si="15"/>
        <v>0</v>
      </c>
    </row>
    <row r="87" spans="1:8" ht="26.1" customHeight="1" x14ac:dyDescent="0.3">
      <c r="A87" s="292"/>
      <c r="B87" s="389"/>
      <c r="C87" s="389"/>
      <c r="D87" s="558" t="s">
        <v>60</v>
      </c>
      <c r="E87" s="559"/>
      <c r="F87" s="267">
        <f>SUM(F88:F88)</f>
        <v>141723000</v>
      </c>
      <c r="G87" s="267">
        <f>SUM(G88:G88)</f>
        <v>135004000</v>
      </c>
      <c r="H87" s="311">
        <f t="shared" si="15"/>
        <v>-6719000</v>
      </c>
    </row>
    <row r="88" spans="1:8" ht="26.1" customHeight="1" x14ac:dyDescent="0.3">
      <c r="A88" s="292"/>
      <c r="B88" s="389"/>
      <c r="C88" s="389"/>
      <c r="D88" s="429"/>
      <c r="E88" s="332" t="s">
        <v>324</v>
      </c>
      <c r="F88" s="207">
        <v>141723000</v>
      </c>
      <c r="G88" s="329">
        <v>135004000</v>
      </c>
      <c r="H88" s="336">
        <f t="shared" si="15"/>
        <v>-6719000</v>
      </c>
    </row>
    <row r="89" spans="1:8" ht="26.1" customHeight="1" x14ac:dyDescent="0.3">
      <c r="A89" s="318"/>
      <c r="B89" s="438"/>
      <c r="C89" s="439"/>
      <c r="D89" s="558" t="s">
        <v>48</v>
      </c>
      <c r="E89" s="558"/>
      <c r="F89" s="327">
        <f>SUM(F90:F90)</f>
        <v>12768000</v>
      </c>
      <c r="G89" s="327">
        <f>SUM(G90:G90)</f>
        <v>17445000</v>
      </c>
      <c r="H89" s="311">
        <f>G89-F89</f>
        <v>4677000</v>
      </c>
    </row>
    <row r="90" spans="1:8" ht="19.5" thickBot="1" x14ac:dyDescent="0.35">
      <c r="A90" s="319"/>
      <c r="B90" s="320"/>
      <c r="C90" s="321"/>
      <c r="D90" s="330"/>
      <c r="E90" s="328" t="s">
        <v>325</v>
      </c>
      <c r="F90" s="206">
        <v>12768000</v>
      </c>
      <c r="G90" s="333">
        <v>17445000</v>
      </c>
      <c r="H90" s="335">
        <f>G90-F90</f>
        <v>4677000</v>
      </c>
    </row>
    <row r="91" spans="1:8" x14ac:dyDescent="0.3">
      <c r="A91" s="147"/>
      <c r="B91" s="147"/>
      <c r="C91" s="147"/>
      <c r="D91" s="147"/>
      <c r="E91" s="225"/>
      <c r="F91" s="147"/>
      <c r="G91" s="148"/>
      <c r="H91" s="149"/>
    </row>
    <row r="92" spans="1:8" x14ac:dyDescent="0.3">
      <c r="A92" s="147"/>
      <c r="B92" s="147"/>
      <c r="C92" s="147"/>
      <c r="D92" s="147"/>
      <c r="E92" s="148"/>
      <c r="F92" s="147"/>
      <c r="G92" s="148"/>
      <c r="H92" s="149"/>
    </row>
    <row r="93" spans="1:8" x14ac:dyDescent="0.3">
      <c r="A93" s="147"/>
      <c r="B93" s="147"/>
      <c r="C93" s="147"/>
      <c r="D93" s="147"/>
      <c r="E93" s="148"/>
      <c r="F93" s="147"/>
      <c r="G93" s="148"/>
      <c r="H93" s="149"/>
    </row>
    <row r="94" spans="1:8" x14ac:dyDescent="0.3">
      <c r="A94" s="147"/>
      <c r="B94" s="147"/>
      <c r="C94" s="147"/>
      <c r="D94" s="147"/>
      <c r="E94" s="148"/>
      <c r="F94" s="147"/>
      <c r="G94" s="148"/>
      <c r="H94" s="149"/>
    </row>
    <row r="95" spans="1:8" x14ac:dyDescent="0.3">
      <c r="A95" s="147"/>
      <c r="B95" s="147"/>
      <c r="C95" s="147"/>
      <c r="D95" s="147"/>
      <c r="E95" s="148"/>
      <c r="F95" s="147"/>
      <c r="G95" s="148"/>
      <c r="H95" s="149"/>
    </row>
    <row r="96" spans="1:8" x14ac:dyDescent="0.3">
      <c r="A96" s="147"/>
      <c r="B96" s="147"/>
      <c r="C96" s="147"/>
      <c r="D96" s="147"/>
      <c r="E96" s="148"/>
      <c r="F96" s="147"/>
      <c r="G96" s="148"/>
      <c r="H96" s="149"/>
    </row>
    <row r="97" spans="1:8" x14ac:dyDescent="0.3">
      <c r="A97" s="147"/>
      <c r="B97" s="147"/>
      <c r="C97" s="147"/>
      <c r="D97" s="147"/>
      <c r="E97" s="148"/>
      <c r="F97" s="147"/>
      <c r="G97" s="148"/>
      <c r="H97" s="149"/>
    </row>
    <row r="98" spans="1:8" x14ac:dyDescent="0.3">
      <c r="A98" s="147"/>
      <c r="B98" s="147"/>
      <c r="C98" s="147"/>
      <c r="D98" s="147"/>
      <c r="E98" s="148"/>
      <c r="F98" s="147"/>
      <c r="G98" s="148"/>
      <c r="H98" s="149"/>
    </row>
    <row r="99" spans="1:8" x14ac:dyDescent="0.3">
      <c r="A99" s="147"/>
      <c r="B99" s="147"/>
      <c r="C99" s="147"/>
      <c r="D99" s="147"/>
      <c r="E99" s="148"/>
      <c r="F99" s="147"/>
      <c r="G99" s="148"/>
      <c r="H99" s="149"/>
    </row>
    <row r="100" spans="1:8" x14ac:dyDescent="0.3">
      <c r="A100" s="147"/>
      <c r="B100" s="147"/>
      <c r="C100" s="147"/>
      <c r="D100" s="147"/>
      <c r="E100" s="148"/>
      <c r="F100" s="147"/>
      <c r="G100" s="148"/>
      <c r="H100" s="149"/>
    </row>
    <row r="101" spans="1:8" x14ac:dyDescent="0.3">
      <c r="A101" s="147"/>
      <c r="B101" s="147"/>
      <c r="C101" s="147"/>
      <c r="D101" s="147"/>
      <c r="E101" s="148"/>
      <c r="F101" s="147"/>
      <c r="G101" s="148"/>
      <c r="H101" s="149"/>
    </row>
    <row r="102" spans="1:8" x14ac:dyDescent="0.3">
      <c r="A102" s="147"/>
      <c r="B102" s="147"/>
      <c r="C102" s="147"/>
      <c r="D102" s="147"/>
      <c r="E102" s="148"/>
      <c r="F102" s="147"/>
      <c r="G102" s="148"/>
      <c r="H102" s="149"/>
    </row>
    <row r="103" spans="1:8" x14ac:dyDescent="0.3">
      <c r="A103" s="147"/>
      <c r="B103" s="147"/>
      <c r="C103" s="147"/>
      <c r="D103" s="147"/>
      <c r="E103" s="148"/>
      <c r="F103" s="147"/>
      <c r="G103" s="148"/>
      <c r="H103" s="149"/>
    </row>
    <row r="104" spans="1:8" x14ac:dyDescent="0.3">
      <c r="A104" s="147"/>
      <c r="B104" s="147"/>
      <c r="C104" s="147"/>
      <c r="D104" s="147"/>
      <c r="E104" s="148"/>
      <c r="F104" s="147"/>
      <c r="G104" s="148"/>
      <c r="H104" s="149"/>
    </row>
    <row r="105" spans="1:8" x14ac:dyDescent="0.3">
      <c r="A105" s="147"/>
      <c r="B105" s="147"/>
      <c r="C105" s="147"/>
      <c r="D105" s="147"/>
      <c r="E105" s="148"/>
      <c r="F105" s="147"/>
      <c r="G105" s="148"/>
      <c r="H105" s="149"/>
    </row>
    <row r="106" spans="1:8" x14ac:dyDescent="0.3">
      <c r="A106" s="147"/>
      <c r="B106" s="147"/>
      <c r="C106" s="147"/>
      <c r="D106" s="147"/>
      <c r="E106" s="148"/>
      <c r="F106" s="147"/>
      <c r="G106" s="148"/>
      <c r="H106" s="149"/>
    </row>
    <row r="107" spans="1:8" x14ac:dyDescent="0.3">
      <c r="A107" s="147"/>
      <c r="B107" s="147"/>
      <c r="C107" s="147"/>
      <c r="D107" s="147"/>
      <c r="E107" s="148"/>
      <c r="F107" s="147"/>
      <c r="G107" s="148"/>
      <c r="H107" s="149"/>
    </row>
    <row r="108" spans="1:8" x14ac:dyDescent="0.3">
      <c r="A108" s="147"/>
      <c r="B108" s="147"/>
      <c r="C108" s="147"/>
      <c r="D108" s="147"/>
      <c r="E108" s="148"/>
      <c r="F108" s="147"/>
      <c r="G108" s="148"/>
      <c r="H108" s="149"/>
    </row>
    <row r="109" spans="1:8" x14ac:dyDescent="0.3">
      <c r="A109" s="147"/>
      <c r="B109" s="147"/>
      <c r="C109" s="147"/>
      <c r="D109" s="147"/>
      <c r="E109" s="148"/>
      <c r="F109" s="147"/>
      <c r="G109" s="148"/>
      <c r="H109" s="149"/>
    </row>
    <row r="110" spans="1:8" x14ac:dyDescent="0.3">
      <c r="A110" s="147"/>
      <c r="B110" s="147"/>
      <c r="C110" s="147"/>
      <c r="D110" s="147"/>
      <c r="E110" s="148"/>
      <c r="F110" s="147"/>
      <c r="G110" s="148"/>
      <c r="H110" s="149"/>
    </row>
    <row r="111" spans="1:8" x14ac:dyDescent="0.3">
      <c r="A111" s="147"/>
      <c r="B111" s="147"/>
      <c r="C111" s="147"/>
      <c r="D111" s="147"/>
      <c r="E111" s="148"/>
      <c r="F111" s="147"/>
      <c r="G111" s="148"/>
      <c r="H111" s="149"/>
    </row>
    <row r="112" spans="1:8" x14ac:dyDescent="0.3">
      <c r="A112" s="147"/>
      <c r="B112" s="147"/>
      <c r="C112" s="147"/>
      <c r="D112" s="147"/>
      <c r="E112" s="148"/>
      <c r="F112" s="147"/>
      <c r="G112" s="148"/>
      <c r="H112" s="149"/>
    </row>
    <row r="113" spans="1:8" x14ac:dyDescent="0.3">
      <c r="A113" s="147"/>
      <c r="B113" s="147"/>
      <c r="C113" s="147"/>
      <c r="D113" s="147"/>
      <c r="E113" s="148"/>
      <c r="F113" s="147"/>
      <c r="G113" s="148"/>
      <c r="H113" s="149"/>
    </row>
    <row r="114" spans="1:8" x14ac:dyDescent="0.3">
      <c r="A114" s="147"/>
      <c r="B114" s="147"/>
      <c r="C114" s="147"/>
      <c r="D114" s="147"/>
      <c r="E114" s="148"/>
      <c r="F114" s="147"/>
      <c r="G114" s="148"/>
      <c r="H114" s="149"/>
    </row>
    <row r="115" spans="1:8" x14ac:dyDescent="0.3">
      <c r="A115" s="147"/>
      <c r="B115" s="147"/>
      <c r="C115" s="147"/>
      <c r="D115" s="147"/>
      <c r="E115" s="148"/>
      <c r="F115" s="147"/>
      <c r="G115" s="148"/>
      <c r="H115" s="149"/>
    </row>
    <row r="116" spans="1:8" x14ac:dyDescent="0.3">
      <c r="A116" s="147"/>
      <c r="B116" s="147"/>
      <c r="C116" s="147"/>
      <c r="D116" s="147"/>
      <c r="E116" s="148"/>
      <c r="F116" s="147"/>
      <c r="G116" s="148"/>
      <c r="H116" s="149"/>
    </row>
    <row r="117" spans="1:8" x14ac:dyDescent="0.3">
      <c r="A117" s="147"/>
      <c r="B117" s="147"/>
      <c r="C117" s="147"/>
      <c r="D117" s="147"/>
      <c r="E117" s="148"/>
      <c r="F117" s="147"/>
      <c r="G117" s="148"/>
      <c r="H117" s="149"/>
    </row>
    <row r="118" spans="1:8" x14ac:dyDescent="0.3">
      <c r="A118" s="147"/>
      <c r="B118" s="147"/>
      <c r="C118" s="147"/>
      <c r="D118" s="147"/>
      <c r="E118" s="148"/>
      <c r="F118" s="147"/>
      <c r="G118" s="148"/>
      <c r="H118" s="149"/>
    </row>
    <row r="119" spans="1:8" x14ac:dyDescent="0.3">
      <c r="A119" s="147"/>
      <c r="B119" s="147"/>
      <c r="C119" s="147"/>
      <c r="D119" s="147"/>
      <c r="E119" s="148"/>
      <c r="F119" s="147"/>
      <c r="G119" s="148"/>
      <c r="H119" s="149"/>
    </row>
    <row r="120" spans="1:8" x14ac:dyDescent="0.3">
      <c r="A120" s="147"/>
      <c r="B120" s="147"/>
      <c r="C120" s="147"/>
      <c r="D120" s="147"/>
      <c r="E120" s="148"/>
      <c r="F120" s="147"/>
      <c r="G120" s="148"/>
      <c r="H120" s="149"/>
    </row>
    <row r="121" spans="1:8" x14ac:dyDescent="0.3">
      <c r="A121" s="147"/>
      <c r="B121" s="147"/>
      <c r="C121" s="147"/>
      <c r="D121" s="147"/>
      <c r="E121" s="148"/>
      <c r="F121" s="147"/>
      <c r="G121" s="148"/>
      <c r="H121" s="149"/>
    </row>
    <row r="122" spans="1:8" x14ac:dyDescent="0.3">
      <c r="A122" s="147"/>
      <c r="B122" s="147"/>
      <c r="C122" s="147"/>
      <c r="D122" s="147"/>
      <c r="E122" s="148"/>
      <c r="F122" s="147"/>
      <c r="G122" s="148"/>
      <c r="H122" s="149"/>
    </row>
    <row r="123" spans="1:8" x14ac:dyDescent="0.3">
      <c r="A123" s="147"/>
      <c r="B123" s="147"/>
      <c r="C123" s="147"/>
      <c r="D123" s="147"/>
      <c r="E123" s="148"/>
      <c r="F123" s="147"/>
      <c r="G123" s="148"/>
      <c r="H123" s="149"/>
    </row>
    <row r="124" spans="1:8" x14ac:dyDescent="0.3">
      <c r="A124" s="147"/>
      <c r="B124" s="147"/>
      <c r="C124" s="147"/>
      <c r="D124" s="147"/>
      <c r="E124" s="148"/>
      <c r="F124" s="147"/>
      <c r="G124" s="148"/>
      <c r="H124" s="149"/>
    </row>
    <row r="125" spans="1:8" x14ac:dyDescent="0.3">
      <c r="A125" s="147"/>
      <c r="B125" s="147"/>
      <c r="C125" s="147"/>
      <c r="D125" s="147"/>
      <c r="E125" s="148"/>
      <c r="F125" s="147"/>
      <c r="G125" s="148"/>
      <c r="H125" s="149"/>
    </row>
    <row r="126" spans="1:8" x14ac:dyDescent="0.3">
      <c r="A126" s="147"/>
      <c r="B126" s="147"/>
      <c r="C126" s="147"/>
      <c r="D126" s="147"/>
      <c r="E126" s="148"/>
      <c r="F126" s="147"/>
      <c r="G126" s="148"/>
      <c r="H126" s="149"/>
    </row>
    <row r="127" spans="1:8" x14ac:dyDescent="0.3">
      <c r="A127" s="147"/>
      <c r="B127" s="147"/>
      <c r="C127" s="147"/>
      <c r="D127" s="147"/>
      <c r="E127" s="148"/>
      <c r="F127" s="147"/>
      <c r="G127" s="148"/>
      <c r="H127" s="149"/>
    </row>
    <row r="128" spans="1:8" x14ac:dyDescent="0.3">
      <c r="A128" s="147"/>
      <c r="B128" s="147"/>
      <c r="C128" s="147"/>
      <c r="D128" s="147"/>
      <c r="E128" s="148"/>
      <c r="F128" s="147"/>
      <c r="G128" s="148"/>
      <c r="H128" s="149"/>
    </row>
    <row r="129" spans="1:8" x14ac:dyDescent="0.3">
      <c r="A129" s="147"/>
      <c r="B129" s="147"/>
      <c r="C129" s="147"/>
      <c r="D129" s="147"/>
      <c r="E129" s="148"/>
      <c r="F129" s="147"/>
      <c r="G129" s="148"/>
      <c r="H129" s="149"/>
    </row>
    <row r="130" spans="1:8" x14ac:dyDescent="0.3">
      <c r="A130" s="147"/>
      <c r="B130" s="147"/>
      <c r="C130" s="147"/>
      <c r="D130" s="147"/>
      <c r="E130" s="148"/>
      <c r="F130" s="147"/>
      <c r="G130" s="148"/>
      <c r="H130" s="149"/>
    </row>
    <row r="131" spans="1:8" x14ac:dyDescent="0.3">
      <c r="A131" s="147"/>
      <c r="B131" s="147"/>
      <c r="C131" s="147"/>
      <c r="D131" s="147"/>
      <c r="E131" s="148"/>
      <c r="F131" s="147"/>
      <c r="G131" s="148"/>
      <c r="H131" s="149"/>
    </row>
    <row r="132" spans="1:8" x14ac:dyDescent="0.3">
      <c r="A132" s="147"/>
      <c r="B132" s="147"/>
      <c r="C132" s="147"/>
      <c r="D132" s="147"/>
      <c r="E132" s="148"/>
      <c r="F132" s="147"/>
      <c r="G132" s="148"/>
      <c r="H132" s="149"/>
    </row>
    <row r="133" spans="1:8" x14ac:dyDescent="0.3">
      <c r="A133" s="147"/>
      <c r="B133" s="147"/>
      <c r="C133" s="147"/>
      <c r="D133" s="147"/>
      <c r="E133" s="148"/>
      <c r="F133" s="147"/>
      <c r="G133" s="148"/>
      <c r="H133" s="149"/>
    </row>
    <row r="134" spans="1:8" x14ac:dyDescent="0.3">
      <c r="A134" s="147"/>
      <c r="B134" s="147"/>
      <c r="C134" s="147"/>
      <c r="D134" s="147"/>
      <c r="E134" s="148"/>
      <c r="F134" s="147"/>
      <c r="G134" s="148"/>
      <c r="H134" s="149"/>
    </row>
    <row r="135" spans="1:8" x14ac:dyDescent="0.3">
      <c r="A135" s="147"/>
      <c r="B135" s="147"/>
      <c r="C135" s="147"/>
      <c r="D135" s="147"/>
      <c r="E135" s="148"/>
      <c r="F135" s="147"/>
      <c r="G135" s="148"/>
      <c r="H135" s="149"/>
    </row>
    <row r="136" spans="1:8" x14ac:dyDescent="0.3">
      <c r="A136" s="147"/>
      <c r="B136" s="147"/>
      <c r="C136" s="147"/>
      <c r="D136" s="147"/>
      <c r="E136" s="148"/>
      <c r="F136" s="147"/>
      <c r="G136" s="148"/>
      <c r="H136" s="149"/>
    </row>
    <row r="137" spans="1:8" x14ac:dyDescent="0.3">
      <c r="A137" s="147"/>
      <c r="B137" s="147"/>
      <c r="C137" s="147"/>
      <c r="D137" s="147"/>
      <c r="E137" s="148"/>
      <c r="F137" s="147"/>
      <c r="G137" s="148"/>
      <c r="H137" s="149"/>
    </row>
    <row r="138" spans="1:8" x14ac:dyDescent="0.3">
      <c r="A138" s="147"/>
      <c r="B138" s="147"/>
      <c r="C138" s="147"/>
      <c r="D138" s="147"/>
      <c r="E138" s="148"/>
      <c r="F138" s="147"/>
      <c r="G138" s="148"/>
      <c r="H138" s="149"/>
    </row>
    <row r="139" spans="1:8" x14ac:dyDescent="0.3">
      <c r="A139" s="147"/>
      <c r="B139" s="147"/>
      <c r="C139" s="147"/>
      <c r="D139" s="147"/>
      <c r="E139" s="148"/>
      <c r="F139" s="147"/>
      <c r="G139" s="148"/>
      <c r="H139" s="149"/>
    </row>
    <row r="140" spans="1:8" x14ac:dyDescent="0.3">
      <c r="A140" s="147"/>
      <c r="B140" s="147"/>
      <c r="C140" s="147"/>
      <c r="D140" s="147"/>
      <c r="E140" s="148"/>
      <c r="F140" s="147"/>
      <c r="G140" s="148"/>
      <c r="H140" s="149"/>
    </row>
    <row r="141" spans="1:8" x14ac:dyDescent="0.3">
      <c r="A141" s="147"/>
      <c r="B141" s="147"/>
      <c r="C141" s="147"/>
      <c r="D141" s="147"/>
      <c r="E141" s="148"/>
      <c r="F141" s="147"/>
      <c r="G141" s="148"/>
      <c r="H141" s="149"/>
    </row>
    <row r="142" spans="1:8" x14ac:dyDescent="0.3">
      <c r="A142" s="147"/>
      <c r="B142" s="147"/>
      <c r="C142" s="147"/>
      <c r="D142" s="147"/>
      <c r="E142" s="148"/>
      <c r="F142" s="147"/>
      <c r="G142" s="148"/>
      <c r="H142" s="149"/>
    </row>
    <row r="143" spans="1:8" x14ac:dyDescent="0.3">
      <c r="A143" s="147"/>
      <c r="B143" s="147"/>
      <c r="C143" s="147"/>
      <c r="D143" s="147"/>
      <c r="E143" s="148"/>
      <c r="F143" s="147"/>
      <c r="G143" s="148"/>
      <c r="H143" s="149"/>
    </row>
    <row r="144" spans="1:8" x14ac:dyDescent="0.3">
      <c r="A144" s="147"/>
      <c r="B144" s="147"/>
      <c r="C144" s="147"/>
      <c r="D144" s="147"/>
      <c r="E144" s="148"/>
      <c r="F144" s="147"/>
      <c r="G144" s="148"/>
      <c r="H144" s="149"/>
    </row>
    <row r="145" spans="1:8" x14ac:dyDescent="0.3">
      <c r="A145" s="147"/>
      <c r="B145" s="147"/>
      <c r="C145" s="147"/>
      <c r="D145" s="147"/>
      <c r="E145" s="148"/>
      <c r="F145" s="147"/>
      <c r="G145" s="148"/>
      <c r="H145" s="149"/>
    </row>
    <row r="146" spans="1:8" x14ac:dyDescent="0.3">
      <c r="A146" s="147"/>
      <c r="B146" s="147"/>
      <c r="C146" s="147"/>
      <c r="D146" s="147"/>
      <c r="E146" s="148"/>
      <c r="F146" s="147"/>
      <c r="G146" s="148"/>
      <c r="H146" s="149"/>
    </row>
    <row r="147" spans="1:8" x14ac:dyDescent="0.3">
      <c r="A147" s="147"/>
      <c r="B147" s="147"/>
      <c r="C147" s="147"/>
      <c r="D147" s="147"/>
      <c r="E147" s="148"/>
      <c r="F147" s="147"/>
      <c r="G147" s="148"/>
      <c r="H147" s="149"/>
    </row>
    <row r="148" spans="1:8" x14ac:dyDescent="0.3">
      <c r="A148" s="147"/>
      <c r="B148" s="147"/>
      <c r="C148" s="147"/>
      <c r="D148" s="147"/>
      <c r="E148" s="148"/>
      <c r="F148" s="147"/>
      <c r="G148" s="148"/>
      <c r="H148" s="149"/>
    </row>
    <row r="149" spans="1:8" x14ac:dyDescent="0.3">
      <c r="A149" s="147"/>
      <c r="B149" s="147"/>
      <c r="C149" s="147"/>
      <c r="D149" s="147"/>
      <c r="E149" s="148"/>
      <c r="F149" s="147"/>
      <c r="G149" s="148"/>
      <c r="H149" s="149"/>
    </row>
    <row r="150" spans="1:8" x14ac:dyDescent="0.3">
      <c r="A150" s="147"/>
      <c r="B150" s="147"/>
      <c r="C150" s="147"/>
      <c r="D150" s="147"/>
      <c r="E150" s="148"/>
      <c r="F150" s="147"/>
      <c r="G150" s="148"/>
      <c r="H150" s="149"/>
    </row>
    <row r="151" spans="1:8" x14ac:dyDescent="0.3">
      <c r="A151" s="147"/>
      <c r="B151" s="147"/>
      <c r="C151" s="147"/>
      <c r="D151" s="147"/>
      <c r="E151" s="148"/>
      <c r="F151" s="147"/>
      <c r="G151" s="148"/>
      <c r="H151" s="149"/>
    </row>
    <row r="152" spans="1:8" x14ac:dyDescent="0.3">
      <c r="A152" s="147"/>
      <c r="B152" s="147"/>
      <c r="C152" s="147"/>
      <c r="D152" s="147"/>
      <c r="E152" s="148"/>
      <c r="F152" s="147"/>
      <c r="G152" s="148"/>
      <c r="H152" s="149"/>
    </row>
    <row r="153" spans="1:8" x14ac:dyDescent="0.3">
      <c r="A153" s="147"/>
      <c r="B153" s="147"/>
      <c r="C153" s="147"/>
      <c r="D153" s="147"/>
      <c r="E153" s="148"/>
      <c r="F153" s="147"/>
      <c r="G153" s="148"/>
      <c r="H153" s="149"/>
    </row>
    <row r="154" spans="1:8" x14ac:dyDescent="0.3">
      <c r="A154" s="147"/>
      <c r="B154" s="147"/>
      <c r="C154" s="147"/>
      <c r="D154" s="147"/>
      <c r="E154" s="148"/>
      <c r="F154" s="147"/>
      <c r="G154" s="148"/>
      <c r="H154" s="149"/>
    </row>
    <row r="155" spans="1:8" x14ac:dyDescent="0.3">
      <c r="A155" s="147"/>
      <c r="B155" s="147"/>
      <c r="C155" s="147"/>
      <c r="D155" s="147"/>
      <c r="E155" s="148"/>
      <c r="F155" s="147"/>
      <c r="G155" s="148"/>
      <c r="H155" s="149"/>
    </row>
    <row r="156" spans="1:8" x14ac:dyDescent="0.3">
      <c r="A156" s="147"/>
      <c r="B156" s="147"/>
      <c r="C156" s="147"/>
      <c r="D156" s="147"/>
      <c r="E156" s="148"/>
      <c r="F156" s="147"/>
      <c r="G156" s="148"/>
      <c r="H156" s="149"/>
    </row>
    <row r="157" spans="1:8" x14ac:dyDescent="0.3">
      <c r="A157" s="147"/>
      <c r="B157" s="147"/>
      <c r="C157" s="147"/>
      <c r="D157" s="147"/>
      <c r="E157" s="148"/>
      <c r="F157" s="147"/>
      <c r="G157" s="148"/>
      <c r="H157" s="149"/>
    </row>
    <row r="158" spans="1:8" x14ac:dyDescent="0.3">
      <c r="A158" s="147"/>
      <c r="B158" s="147"/>
      <c r="C158" s="147"/>
      <c r="D158" s="147"/>
      <c r="E158" s="148"/>
      <c r="F158" s="147"/>
      <c r="G158" s="148"/>
      <c r="H158" s="149"/>
    </row>
    <row r="159" spans="1:8" x14ac:dyDescent="0.3">
      <c r="A159" s="147"/>
      <c r="B159" s="147"/>
      <c r="C159" s="147"/>
      <c r="D159" s="147"/>
      <c r="E159" s="148"/>
      <c r="F159" s="147"/>
      <c r="G159" s="148"/>
      <c r="H159" s="149"/>
    </row>
    <row r="160" spans="1:8" x14ac:dyDescent="0.3">
      <c r="A160" s="147"/>
      <c r="B160" s="147"/>
      <c r="C160" s="147"/>
      <c r="D160" s="147"/>
      <c r="E160" s="148"/>
      <c r="F160" s="147"/>
      <c r="G160" s="148"/>
      <c r="H160" s="149"/>
    </row>
    <row r="161" spans="1:8" x14ac:dyDescent="0.3">
      <c r="A161" s="147"/>
      <c r="B161" s="147"/>
      <c r="C161" s="147"/>
      <c r="D161" s="147"/>
      <c r="E161" s="148"/>
      <c r="F161" s="147"/>
      <c r="G161" s="148"/>
      <c r="H161" s="149"/>
    </row>
    <row r="162" spans="1:8" x14ac:dyDescent="0.3">
      <c r="A162" s="147"/>
      <c r="B162" s="147"/>
      <c r="C162" s="147"/>
      <c r="D162" s="147"/>
      <c r="E162" s="148"/>
      <c r="F162" s="147"/>
      <c r="G162" s="148"/>
      <c r="H162" s="149"/>
    </row>
    <row r="163" spans="1:8" x14ac:dyDescent="0.3">
      <c r="A163" s="147"/>
      <c r="B163" s="147"/>
      <c r="C163" s="147"/>
      <c r="D163" s="147"/>
      <c r="E163" s="148"/>
      <c r="F163" s="147"/>
      <c r="G163" s="148"/>
      <c r="H163" s="149"/>
    </row>
    <row r="164" spans="1:8" x14ac:dyDescent="0.3">
      <c r="A164" s="147"/>
      <c r="B164" s="147"/>
      <c r="C164" s="147"/>
      <c r="D164" s="147"/>
      <c r="E164" s="148"/>
      <c r="F164" s="147"/>
      <c r="G164" s="148"/>
      <c r="H164" s="149"/>
    </row>
    <row r="165" spans="1:8" x14ac:dyDescent="0.3">
      <c r="A165" s="147"/>
      <c r="B165" s="147"/>
      <c r="C165" s="147"/>
      <c r="D165" s="147"/>
      <c r="E165" s="148"/>
      <c r="F165" s="147"/>
      <c r="G165" s="148"/>
      <c r="H165" s="149"/>
    </row>
    <row r="166" spans="1:8" x14ac:dyDescent="0.3">
      <c r="A166" s="147"/>
      <c r="B166" s="147"/>
      <c r="C166" s="147"/>
      <c r="D166" s="147"/>
      <c r="E166" s="148"/>
      <c r="F166" s="147"/>
      <c r="G166" s="148"/>
      <c r="H166" s="149"/>
    </row>
    <row r="167" spans="1:8" x14ac:dyDescent="0.3">
      <c r="A167" s="147"/>
      <c r="B167" s="147"/>
      <c r="C167" s="147"/>
      <c r="D167" s="147"/>
      <c r="E167" s="148"/>
      <c r="F167" s="147"/>
      <c r="G167" s="148"/>
      <c r="H167" s="149"/>
    </row>
    <row r="168" spans="1:8" x14ac:dyDescent="0.3">
      <c r="A168" s="147"/>
      <c r="B168" s="147"/>
      <c r="C168" s="147"/>
      <c r="D168" s="147"/>
      <c r="E168" s="148"/>
      <c r="F168" s="147"/>
      <c r="G168" s="148"/>
      <c r="H168" s="149"/>
    </row>
    <row r="169" spans="1:8" x14ac:dyDescent="0.3">
      <c r="A169" s="147"/>
      <c r="B169" s="147"/>
      <c r="C169" s="147"/>
      <c r="D169" s="147"/>
      <c r="E169" s="148"/>
      <c r="F169" s="147"/>
      <c r="G169" s="148"/>
      <c r="H169" s="149"/>
    </row>
    <row r="170" spans="1:8" x14ac:dyDescent="0.3">
      <c r="A170" s="147"/>
      <c r="B170" s="147"/>
      <c r="C170" s="147"/>
      <c r="D170" s="147"/>
      <c r="E170" s="148"/>
      <c r="F170" s="147"/>
      <c r="G170" s="148"/>
      <c r="H170" s="149"/>
    </row>
    <row r="171" spans="1:8" x14ac:dyDescent="0.3">
      <c r="A171" s="147"/>
      <c r="B171" s="147"/>
      <c r="C171" s="147"/>
      <c r="D171" s="147"/>
      <c r="E171" s="148"/>
      <c r="F171" s="147"/>
      <c r="G171" s="148"/>
      <c r="H171" s="149"/>
    </row>
    <row r="172" spans="1:8" x14ac:dyDescent="0.3">
      <c r="A172" s="147"/>
      <c r="B172" s="147"/>
      <c r="C172" s="147"/>
      <c r="D172" s="147"/>
      <c r="E172" s="148"/>
      <c r="F172" s="147"/>
      <c r="G172" s="148"/>
      <c r="H172" s="149"/>
    </row>
    <row r="173" spans="1:8" x14ac:dyDescent="0.3">
      <c r="A173" s="147"/>
      <c r="B173" s="147"/>
      <c r="C173" s="147"/>
      <c r="D173" s="147"/>
      <c r="E173" s="148"/>
      <c r="F173" s="147"/>
      <c r="G173" s="148"/>
      <c r="H173" s="149"/>
    </row>
    <row r="174" spans="1:8" x14ac:dyDescent="0.3">
      <c r="A174" s="147"/>
      <c r="B174" s="147"/>
      <c r="C174" s="147"/>
      <c r="D174" s="147"/>
      <c r="E174" s="148"/>
      <c r="F174" s="147"/>
      <c r="G174" s="148"/>
      <c r="H174" s="149"/>
    </row>
    <row r="175" spans="1:8" x14ac:dyDescent="0.3">
      <c r="A175" s="147"/>
      <c r="B175" s="147"/>
      <c r="C175" s="147"/>
      <c r="D175" s="147"/>
      <c r="E175" s="148"/>
      <c r="F175" s="147"/>
      <c r="G175" s="148"/>
      <c r="H175" s="149"/>
    </row>
    <row r="176" spans="1:8" x14ac:dyDescent="0.3">
      <c r="A176" s="147"/>
      <c r="B176" s="147"/>
      <c r="C176" s="147"/>
      <c r="D176" s="147"/>
      <c r="E176" s="148"/>
      <c r="F176" s="147"/>
      <c r="G176" s="148"/>
      <c r="H176" s="149"/>
    </row>
    <row r="177" spans="1:8" x14ac:dyDescent="0.3">
      <c r="A177" s="147"/>
      <c r="B177" s="147"/>
      <c r="C177" s="147"/>
      <c r="D177" s="147"/>
      <c r="E177" s="148"/>
      <c r="F177" s="147"/>
      <c r="G177" s="148"/>
      <c r="H177" s="149"/>
    </row>
    <row r="178" spans="1:8" x14ac:dyDescent="0.3">
      <c r="A178" s="147"/>
      <c r="B178" s="147"/>
      <c r="C178" s="147"/>
      <c r="D178" s="147"/>
      <c r="E178" s="148"/>
      <c r="F178" s="147"/>
      <c r="G178" s="148"/>
      <c r="H178" s="149"/>
    </row>
    <row r="179" spans="1:8" x14ac:dyDescent="0.3">
      <c r="A179" s="147"/>
      <c r="B179" s="147"/>
      <c r="C179" s="147"/>
      <c r="D179" s="147"/>
      <c r="E179" s="148"/>
      <c r="F179" s="147"/>
      <c r="G179" s="148"/>
      <c r="H179" s="149"/>
    </row>
    <row r="180" spans="1:8" x14ac:dyDescent="0.3">
      <c r="A180" s="147"/>
      <c r="B180" s="147"/>
      <c r="C180" s="147"/>
      <c r="D180" s="147"/>
      <c r="E180" s="148"/>
      <c r="F180" s="147"/>
      <c r="G180" s="148"/>
      <c r="H180" s="149"/>
    </row>
    <row r="181" spans="1:8" x14ac:dyDescent="0.3">
      <c r="A181" s="147"/>
      <c r="B181" s="147"/>
      <c r="C181" s="147"/>
      <c r="D181" s="147"/>
      <c r="E181" s="148"/>
      <c r="F181" s="147"/>
      <c r="G181" s="148"/>
      <c r="H181" s="149"/>
    </row>
    <row r="182" spans="1:8" x14ac:dyDescent="0.3">
      <c r="A182" s="147"/>
      <c r="B182" s="147"/>
      <c r="C182" s="147"/>
      <c r="D182" s="147"/>
      <c r="E182" s="148"/>
      <c r="F182" s="147"/>
      <c r="G182" s="148"/>
      <c r="H182" s="149"/>
    </row>
    <row r="183" spans="1:8" x14ac:dyDescent="0.3">
      <c r="A183" s="147"/>
      <c r="B183" s="147"/>
      <c r="C183" s="147"/>
      <c r="D183" s="147"/>
      <c r="E183" s="148"/>
      <c r="F183" s="147"/>
      <c r="G183" s="148"/>
      <c r="H183" s="149"/>
    </row>
    <row r="184" spans="1:8" x14ac:dyDescent="0.3">
      <c r="A184" s="147"/>
      <c r="B184" s="147"/>
      <c r="C184" s="147"/>
      <c r="D184" s="147"/>
      <c r="E184" s="148"/>
      <c r="F184" s="147"/>
      <c r="G184" s="148"/>
      <c r="H184" s="149"/>
    </row>
    <row r="185" spans="1:8" x14ac:dyDescent="0.3">
      <c r="A185" s="147"/>
      <c r="B185" s="147"/>
      <c r="C185" s="147"/>
      <c r="D185" s="147"/>
      <c r="E185" s="148"/>
      <c r="F185" s="147"/>
      <c r="G185" s="148"/>
      <c r="H185" s="149"/>
    </row>
    <row r="186" spans="1:8" x14ac:dyDescent="0.3">
      <c r="A186" s="147"/>
      <c r="B186" s="147"/>
      <c r="C186" s="147"/>
      <c r="D186" s="147"/>
      <c r="E186" s="148"/>
      <c r="F186" s="147"/>
      <c r="G186" s="148"/>
      <c r="H186" s="149"/>
    </row>
    <row r="187" spans="1:8" x14ac:dyDescent="0.3">
      <c r="A187" s="147"/>
      <c r="B187" s="147"/>
      <c r="C187" s="147"/>
      <c r="D187" s="147"/>
      <c r="E187" s="148"/>
      <c r="F187" s="147"/>
      <c r="G187" s="148"/>
      <c r="H187" s="149"/>
    </row>
    <row r="188" spans="1:8" x14ac:dyDescent="0.3">
      <c r="A188" s="147"/>
      <c r="B188" s="147"/>
      <c r="C188" s="147"/>
      <c r="D188" s="147"/>
      <c r="E188" s="148"/>
      <c r="F188" s="147"/>
      <c r="G188" s="148"/>
      <c r="H188" s="149"/>
    </row>
    <row r="189" spans="1:8" x14ac:dyDescent="0.3">
      <c r="A189" s="147"/>
      <c r="B189" s="147"/>
      <c r="C189" s="147"/>
      <c r="D189" s="147"/>
      <c r="E189" s="148"/>
      <c r="F189" s="147"/>
      <c r="G189" s="148"/>
      <c r="H189" s="149"/>
    </row>
    <row r="190" spans="1:8" x14ac:dyDescent="0.3">
      <c r="A190" s="147"/>
      <c r="B190" s="147"/>
      <c r="C190" s="147"/>
      <c r="D190" s="147"/>
      <c r="E190" s="148"/>
      <c r="F190" s="147"/>
      <c r="G190" s="148"/>
      <c r="H190" s="149"/>
    </row>
    <row r="191" spans="1:8" x14ac:dyDescent="0.3">
      <c r="A191" s="147"/>
      <c r="B191" s="147"/>
      <c r="C191" s="147"/>
      <c r="D191" s="147"/>
      <c r="E191" s="148"/>
      <c r="F191" s="147"/>
      <c r="G191" s="148"/>
      <c r="H191" s="149"/>
    </row>
    <row r="192" spans="1:8" x14ac:dyDescent="0.3">
      <c r="A192" s="147"/>
      <c r="B192" s="147"/>
      <c r="C192" s="147"/>
      <c r="D192" s="147"/>
      <c r="E192" s="148"/>
      <c r="F192" s="147"/>
      <c r="G192" s="148"/>
      <c r="H192" s="149"/>
    </row>
    <row r="193" spans="1:8" x14ac:dyDescent="0.3">
      <c r="A193" s="147"/>
      <c r="B193" s="147"/>
      <c r="C193" s="147"/>
      <c r="D193" s="147"/>
      <c r="E193" s="148"/>
      <c r="F193" s="147"/>
      <c r="G193" s="148"/>
      <c r="H193" s="149"/>
    </row>
    <row r="194" spans="1:8" x14ac:dyDescent="0.3">
      <c r="A194" s="147"/>
      <c r="B194" s="147"/>
      <c r="C194" s="147"/>
      <c r="D194" s="147"/>
      <c r="E194" s="148"/>
      <c r="F194" s="147"/>
      <c r="G194" s="148"/>
      <c r="H194" s="149"/>
    </row>
    <row r="195" spans="1:8" x14ac:dyDescent="0.3">
      <c r="A195" s="147"/>
      <c r="B195" s="147"/>
      <c r="C195" s="147"/>
      <c r="D195" s="147"/>
      <c r="E195" s="148"/>
      <c r="F195" s="147"/>
      <c r="G195" s="148"/>
      <c r="H195" s="149"/>
    </row>
    <row r="196" spans="1:8" x14ac:dyDescent="0.3">
      <c r="A196" s="147"/>
      <c r="B196" s="147"/>
      <c r="C196" s="147"/>
      <c r="D196" s="147"/>
      <c r="E196" s="148"/>
      <c r="F196" s="147"/>
      <c r="G196" s="148"/>
      <c r="H196" s="149"/>
    </row>
    <row r="197" spans="1:8" x14ac:dyDescent="0.3">
      <c r="A197" s="147"/>
      <c r="B197" s="147"/>
      <c r="C197" s="147"/>
      <c r="D197" s="147"/>
      <c r="E197" s="148"/>
      <c r="F197" s="147"/>
      <c r="G197" s="148"/>
      <c r="H197" s="149"/>
    </row>
    <row r="198" spans="1:8" x14ac:dyDescent="0.3">
      <c r="A198" s="147"/>
      <c r="B198" s="147"/>
      <c r="C198" s="147"/>
      <c r="D198" s="147"/>
      <c r="E198" s="148"/>
      <c r="F198" s="147"/>
      <c r="G198" s="148"/>
      <c r="H198" s="149"/>
    </row>
    <row r="199" spans="1:8" x14ac:dyDescent="0.3">
      <c r="A199" s="147"/>
      <c r="B199" s="147"/>
      <c r="C199" s="147"/>
      <c r="D199" s="147"/>
      <c r="E199" s="148"/>
      <c r="F199" s="147"/>
      <c r="G199" s="148"/>
      <c r="H199" s="149"/>
    </row>
    <row r="200" spans="1:8" x14ac:dyDescent="0.3">
      <c r="A200" s="147"/>
      <c r="B200" s="147"/>
      <c r="C200" s="147"/>
      <c r="D200" s="147"/>
      <c r="E200" s="148"/>
      <c r="F200" s="147"/>
      <c r="G200" s="148"/>
      <c r="H200" s="149"/>
    </row>
    <row r="201" spans="1:8" x14ac:dyDescent="0.3">
      <c r="A201" s="147"/>
      <c r="B201" s="147"/>
      <c r="C201" s="147"/>
      <c r="D201" s="147"/>
      <c r="E201" s="148"/>
      <c r="F201" s="147"/>
      <c r="G201" s="148"/>
      <c r="H201" s="149"/>
    </row>
    <row r="202" spans="1:8" x14ac:dyDescent="0.3">
      <c r="A202" s="147"/>
      <c r="B202" s="147"/>
      <c r="C202" s="147"/>
      <c r="D202" s="147"/>
      <c r="E202" s="148"/>
      <c r="F202" s="147"/>
      <c r="G202" s="148"/>
      <c r="H202" s="149"/>
    </row>
    <row r="203" spans="1:8" x14ac:dyDescent="0.3">
      <c r="A203" s="147"/>
      <c r="B203" s="147"/>
      <c r="C203" s="147"/>
      <c r="D203" s="147"/>
      <c r="E203" s="148"/>
      <c r="F203" s="147"/>
      <c r="G203" s="148"/>
      <c r="H203" s="149"/>
    </row>
    <row r="204" spans="1:8" x14ac:dyDescent="0.3">
      <c r="A204" s="147"/>
      <c r="B204" s="147"/>
      <c r="C204" s="147"/>
      <c r="D204" s="147"/>
      <c r="E204" s="148"/>
      <c r="F204" s="147"/>
      <c r="G204" s="148"/>
      <c r="H204" s="149"/>
    </row>
    <row r="205" spans="1:8" x14ac:dyDescent="0.3">
      <c r="A205" s="147"/>
      <c r="B205" s="147"/>
      <c r="C205" s="147"/>
      <c r="D205" s="147"/>
      <c r="E205" s="148"/>
      <c r="F205" s="147"/>
      <c r="G205" s="148"/>
      <c r="H205" s="149"/>
    </row>
    <row r="206" spans="1:8" x14ac:dyDescent="0.3">
      <c r="A206" s="147"/>
      <c r="B206" s="147"/>
      <c r="C206" s="147"/>
      <c r="D206" s="147"/>
      <c r="E206" s="148"/>
      <c r="F206" s="147"/>
      <c r="G206" s="148"/>
      <c r="H206" s="149"/>
    </row>
    <row r="207" spans="1:8" x14ac:dyDescent="0.3">
      <c r="A207" s="147"/>
      <c r="B207" s="147"/>
      <c r="C207" s="147"/>
      <c r="D207" s="147"/>
      <c r="E207" s="148"/>
      <c r="F207" s="147"/>
      <c r="G207" s="148"/>
      <c r="H207" s="149"/>
    </row>
    <row r="208" spans="1:8" x14ac:dyDescent="0.3">
      <c r="A208" s="147"/>
      <c r="B208" s="147"/>
      <c r="C208" s="147"/>
      <c r="D208" s="147"/>
      <c r="E208" s="148"/>
      <c r="F208" s="147"/>
      <c r="G208" s="148"/>
      <c r="H208" s="149"/>
    </row>
  </sheetData>
  <mergeCells count="39">
    <mergeCell ref="B21:E21"/>
    <mergeCell ref="D20:E20"/>
    <mergeCell ref="F4:F5"/>
    <mergeCell ref="A5:E5"/>
    <mergeCell ref="D11:E11"/>
    <mergeCell ref="A6:E6"/>
    <mergeCell ref="B8:E8"/>
    <mergeCell ref="D10:E10"/>
    <mergeCell ref="D12:E12"/>
    <mergeCell ref="D13:E13"/>
    <mergeCell ref="D14:E14"/>
    <mergeCell ref="D18:E18"/>
    <mergeCell ref="D16:E16"/>
    <mergeCell ref="A1:H1"/>
    <mergeCell ref="A3:H3"/>
    <mergeCell ref="G4:G5"/>
    <mergeCell ref="H4:H5"/>
    <mergeCell ref="A4:E4"/>
    <mergeCell ref="D87:E87"/>
    <mergeCell ref="D89:E89"/>
    <mergeCell ref="D62:E62"/>
    <mergeCell ref="D23:E23"/>
    <mergeCell ref="D29:E29"/>
    <mergeCell ref="D70:E70"/>
    <mergeCell ref="D75:E75"/>
    <mergeCell ref="D24:E24"/>
    <mergeCell ref="D30:E30"/>
    <mergeCell ref="B27:E27"/>
    <mergeCell ref="D66:E66"/>
    <mergeCell ref="D26:E26"/>
    <mergeCell ref="D68:E68"/>
    <mergeCell ref="D25:E25"/>
    <mergeCell ref="G45:G54"/>
    <mergeCell ref="D31:E31"/>
    <mergeCell ref="D32:E32"/>
    <mergeCell ref="D33:E33"/>
    <mergeCell ref="D34:E34"/>
    <mergeCell ref="D35:E35"/>
    <mergeCell ref="D36:E36"/>
  </mergeCells>
  <phoneticPr fontId="2" type="noConversion"/>
  <printOptions horizontalCentered="1"/>
  <pageMargins left="0.25" right="0.25" top="0.75" bottom="0.75" header="0.3" footer="0.3"/>
  <pageSetup paperSize="9" scale="65" fitToHeight="0" orientation="portrait" useFirstPageNumber="1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24세입세출결산 총괄표</vt:lpstr>
      <vt:lpstr>24세입세출내역서</vt:lpstr>
      <vt:lpstr>25 예산총괄표</vt:lpstr>
      <vt:lpstr>25 예산내역서</vt:lpstr>
      <vt:lpstr>'24세입세출내역서'!Print_Area</vt:lpstr>
      <vt:lpstr>'25 예산총괄표'!Print_Area</vt:lpstr>
      <vt:lpstr>'24세입세출내역서'!Print_Titles</vt:lpstr>
      <vt:lpstr>'25 예산내역서'!Print_Titles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2025-02-11T05:07:52Z</cp:lastPrinted>
  <dcterms:created xsi:type="dcterms:W3CDTF">2016-02-19T04:24:29Z</dcterms:created>
  <dcterms:modified xsi:type="dcterms:W3CDTF">2025-02-25T04:52:26Z</dcterms:modified>
</cp:coreProperties>
</file>